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ysel\Desktop\OPZ III\ŽÁDOST\"/>
    </mc:Choice>
  </mc:AlternateContent>
  <bookViews>
    <workbookView xWindow="0" yWindow="0" windowWidth="28800" windowHeight="12135" activeTab="1"/>
  </bookViews>
  <sheets>
    <sheet name="KOMENTÁŘ_2020" sheetId="1" r:id="rId1"/>
    <sheet name="KOMENTÁŘ_2021" sheetId="3" r:id="rId2"/>
  </sheets>
  <definedNames>
    <definedName name="_xlnm.Print_Area" localSheetId="1">KOMENTÁŘ_2021!$A$1:$I$64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3" l="1"/>
  <c r="I52" i="3" s="1"/>
  <c r="D52" i="3"/>
  <c r="D34" i="3"/>
  <c r="I16" i="3"/>
  <c r="F52" i="1" l="1"/>
  <c r="I52" i="1" s="1"/>
  <c r="D52" i="1" l="1"/>
  <c r="D34" i="1"/>
  <c r="I16" i="1" l="1"/>
</calcChain>
</file>

<file path=xl/sharedStrings.xml><?xml version="1.0" encoding="utf-8"?>
<sst xmlns="http://schemas.openxmlformats.org/spreadsheetml/2006/main" count="166" uniqueCount="60">
  <si>
    <t>zdůvodnění</t>
  </si>
  <si>
    <t xml:space="preserve">Právní forma: </t>
  </si>
  <si>
    <t>Název poskytovatele:</t>
  </si>
  <si>
    <t>doplňte počet lůžek</t>
  </si>
  <si>
    <t>doplňte průměrné přepočtené celkové úvazky</t>
  </si>
  <si>
    <t>doplňte počet neobsazených lůžkodnů</t>
  </si>
  <si>
    <t>doplňte počet měsíců (maximálně 12)</t>
  </si>
  <si>
    <t>doplňte počet dnů (maximálně 365)</t>
  </si>
  <si>
    <t>podpora samostatného bydlení</t>
  </si>
  <si>
    <r>
      <rPr>
        <b/>
        <sz val="11"/>
        <color theme="1"/>
        <rFont val="Calibri"/>
        <family val="2"/>
        <charset val="238"/>
        <scheme val="minor"/>
      </rPr>
      <t>Komentář vyplňuje žadatel ke každé službě zvlášť</t>
    </r>
    <r>
      <rPr>
        <sz val="11"/>
        <color theme="1"/>
        <rFont val="Calibri"/>
        <family val="2"/>
        <charset val="238"/>
        <scheme val="minor"/>
      </rPr>
      <t>. Poskytuje-li např. tři služby, vyplňuje žadatel tři Komentáře.</t>
    </r>
  </si>
  <si>
    <r>
      <t>Druh služby: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</si>
  <si>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azylové domy</t>
  </si>
  <si>
    <t>domy na půl cesty</t>
  </si>
  <si>
    <t>intervenční centra</t>
  </si>
  <si>
    <t>sociálně aktivizační služby pro rodiny s dětmi</t>
  </si>
  <si>
    <t>sociálně terapeutické dílny</t>
  </si>
  <si>
    <t>sociální rehabilitace</t>
  </si>
  <si>
    <t>Doplňující informace</t>
  </si>
  <si>
    <t>VÝBĚR ZE SEZNAMU</t>
  </si>
  <si>
    <t>POUZE PRO STŘEDOČESKÝ KRAJ</t>
  </si>
  <si>
    <t>POUZE ÚVAZKY NA KTERÉ ŽÁDÁTE</t>
  </si>
  <si>
    <t>POUZE PRACOVNÍ SMLOUVY</t>
  </si>
  <si>
    <t>POUZE DOHODY O PRACOVNÍ ČINNOSTI</t>
  </si>
  <si>
    <t>POUZE DOHODY O PROVEDENÍ PRÁCE</t>
  </si>
  <si>
    <t>POUZE OBCHODNÍ SMLOUVY</t>
  </si>
  <si>
    <t xml:space="preserve">Počet lůžek obsazených nezaopatřenými dětmi (děti bez úhrad): </t>
  </si>
  <si>
    <t>VYPLŇTE v případě, že nevybere úhradu dle záložky ÚHRADY</t>
  </si>
  <si>
    <t>VYPLŇTE v případě, že nedodržíte poměr pracovníků v přímé a nepřímé péči</t>
  </si>
  <si>
    <t>ANO</t>
  </si>
  <si>
    <t>NE</t>
  </si>
  <si>
    <t>Pobytová forma poskytování:</t>
  </si>
  <si>
    <t>Ambulantní/terénní forma poskytování:</t>
  </si>
  <si>
    <t>Identifikátor:</t>
  </si>
  <si>
    <t>VYPLŇTE v případě, že nevyberete úhradu dle záložky ÚHRADY popř. dle Vyhlášení</t>
  </si>
  <si>
    <t>Odůvodnění v případě, že nebudete schopni dodržet doporučený poměr 70/30 pracovníků v přímé a nepřímé péči viz Vyhlášení:</t>
  </si>
  <si>
    <t>Odůvodnění v případě, že nevyberete doporučenou výši úhrad od ZP                                                                                                                    (orientační výpočet možný v listu úhrady):</t>
  </si>
  <si>
    <t>Příloha č. 7 k Žádosti</t>
  </si>
  <si>
    <t>Níže uvede žadatel údaje o službě potřebné k výpočtu optimálního návrhu dotace v souladu s Pravidla poskytování dotace v rámci projektu „Podpora vybraných druhů sociálních služeb ve Středočeském kraji III“ na období 2020 - 2021</t>
  </si>
  <si>
    <t xml:space="preserve">Počet měsíců poskytování služby v roce 2020 na které je žádana dotace: </t>
  </si>
  <si>
    <t xml:space="preserve">Celkové úvazky pracovníků (přímá i nepřímá péče) na rok 2020                                                                                                                                                              (úvazky musí být shodné nebo menší než úvazky uvedené v žádosti)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</si>
  <si>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Celkové přepočtené úvazky na rok 2020</t>
  </si>
  <si>
    <r>
      <t xml:space="preserve">Plánované přepočtené úvazky pracovníků v přímé péči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(úvazky musí být shodné nebo menší než úvazky uvedené v žádosti </t>
    </r>
    <r>
      <rPr>
        <sz val="11"/>
        <color rgb="FFFF0000"/>
        <rFont val="Calibri"/>
        <family val="2"/>
        <charset val="238"/>
        <scheme val="minor"/>
      </rPr>
      <t>max. přepočtené úvazky uvedené v Síti SK na rok 2020, pokud jsou v Síti uvedeny</t>
    </r>
    <r>
      <rPr>
        <sz val="11"/>
        <color theme="1"/>
        <rFont val="Calibri"/>
        <family val="2"/>
        <charset val="238"/>
        <scheme val="minor"/>
      </rPr>
      <t xml:space="preserve">)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</si>
  <si>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Celkové plánované přepočtené úvazky v přímé péči na rok 2020</t>
  </si>
  <si>
    <t>Podstatné skutečnosti týkající se poskytování služby v roce 2020  jinde neuvedené:</t>
  </si>
  <si>
    <t>Komentář k žádosti o dotaci na rok 2020</t>
  </si>
  <si>
    <t>Komentář k žádosti o dotaci na rok 2021</t>
  </si>
  <si>
    <t xml:space="preserve">Počet měsíců poskytování služby v roce 2021: </t>
  </si>
  <si>
    <t xml:space="preserve">Celkové úvazky pracovníků (přímá i nepřímá péče) na rok 2021                                                                                                                                                              (úvazky musí být shodné nebo menší než úvazky uvedené v žádosti)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</si>
  <si>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Celkové úvazky pracovníků (přímá i nepřímá péče) na rok 2021                                                                                                                                                       (úvazky musí být shodné nebo menší než úvazky uvedené v žádosti)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</si>
  <si>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Celkové úvazky pracovníků (přímá i nepřímá péče) na rok 2021                                                                                                                                                             (úvazky musí být shodné nebo menší než úvazky uvedené v žádosti)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</si>
  <si>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Celkové přepočtené úvazky na rok 2021</t>
  </si>
  <si>
    <r>
      <t xml:space="preserve">Plánované přepočtené úvazky pracovníků v přímé péči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(úvazky musí být shodné nebo menší než úvazky uvedené v žádosti </t>
    </r>
    <r>
      <rPr>
        <sz val="11"/>
        <color rgb="FFFF0000"/>
        <rFont val="Calibri"/>
        <family val="2"/>
        <charset val="238"/>
        <scheme val="minor"/>
      </rPr>
      <t>max. přepočtené úvazky uvedené v Síti SK na rok 2021, pokud jsou v Síti uvedeny</t>
    </r>
    <r>
      <rPr>
        <sz val="11"/>
        <color theme="1"/>
        <rFont val="Calibri"/>
        <family val="2"/>
        <charset val="238"/>
        <scheme val="minor"/>
      </rPr>
      <t xml:space="preserve">)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</si>
  <si>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Celkové plánované přepočtené úvazky v přímé péči na rok 2021</t>
  </si>
  <si>
    <t>Podstatné skutečnosti týkající se poskytování služby v roce 2021  jinde neuvedené:</t>
  </si>
  <si>
    <t xml:space="preserve">Celkové úvazky pracovníků (přímá i nepřímá péče) na rok 2020                                                                                                                                                            (úvazky musí být shodné nebo menší než úvazky uvedené v žádosti)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</si>
  <si>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Počet dnů poskytování služby v roce 2020: </t>
  </si>
  <si>
    <t>Celkový počet neobsazených lůžkodnů v roce 2020:</t>
  </si>
  <si>
    <t xml:space="preserve">Počet dnů poskytování služby v roce 2021: </t>
  </si>
  <si>
    <t>Celkový počet neobsazených lůžkodnů v roce 2019:</t>
  </si>
  <si>
    <t>Odůvodnění v případě, že nevyberete doporučenou výši úhrady od uživatelů služby: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</si>
</sst>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ont="1" applyProtection="1"/>
    <xf numFmtId="0" fontId="1" fillId="0" borderId="0" xfId="0" applyFont="1" applyBorder="1" applyAlignment="1" applyProtection="1">
      <alignment wrapText="1"/>
    </xf>
    <xf numFmtId="0" fontId="0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justify" wrapText="1"/>
    </xf>
    <xf numFmtId="0" fontId="8" fillId="3" borderId="0" xfId="0" applyFont="1" applyFill="1" applyBorder="1" applyAlignment="1" applyProtection="1">
      <alignment wrapText="1"/>
    </xf>
    <xf numFmtId="2" fontId="1" fillId="3" borderId="4" xfId="0" applyNumberFormat="1" applyFont="1" applyFill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wrapText="1"/>
    </xf>
    <xf numFmtId="0" fontId="8" fillId="3" borderId="8" xfId="0" applyFont="1" applyFill="1" applyBorder="1" applyAlignment="1" applyProtection="1">
      <alignment horizontal="justify" wrapText="1"/>
    </xf>
    <xf numFmtId="0" fontId="0" fillId="0" borderId="9" xfId="0" applyFont="1" applyBorder="1" applyAlignment="1" applyProtection="1">
      <alignment wrapText="1"/>
    </xf>
    <xf numFmtId="0" fontId="0" fillId="0" borderId="9" xfId="0" applyFont="1" applyBorder="1" applyAlignment="1" applyProtection="1">
      <alignment horizontal="left" vertical="center" wrapText="1"/>
    </xf>
    <xf numFmtId="0" fontId="0" fillId="0" borderId="10" xfId="0" applyFont="1" applyBorder="1" applyAlignment="1" applyProtection="1">
      <alignment vertical="center" wrapText="1"/>
    </xf>
    <xf numFmtId="0" fontId="0" fillId="0" borderId="10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wrapText="1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vertical="center" wrapText="1"/>
    </xf>
    <xf numFmtId="0" fontId="8" fillId="0" borderId="0" xfId="0" applyFont="1" applyProtection="1"/>
    <xf numFmtId="0" fontId="0" fillId="0" borderId="11" xfId="0" applyFont="1" applyBorder="1" applyAlignment="1" applyProtection="1">
      <alignment wrapText="1"/>
    </xf>
    <xf numFmtId="0" fontId="0" fillId="0" borderId="15" xfId="0" applyFont="1" applyBorder="1" applyAlignment="1" applyProtection="1">
      <alignment wrapText="1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3" fontId="0" fillId="3" borderId="0" xfId="0" applyNumberFormat="1" applyFont="1" applyFill="1" applyBorder="1" applyAlignment="1" applyProtection="1">
      <alignment horizontal="center" vertical="center"/>
      <protection locked="0"/>
    </xf>
    <xf numFmtId="3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left" vertical="center" wrapText="1"/>
    </xf>
    <xf numFmtId="0" fontId="6" fillId="4" borderId="4" xfId="0" applyFont="1" applyFill="1" applyBorder="1" applyAlignment="1" applyProtection="1">
      <alignment horizontal="left" vertical="center" wrapText="1"/>
    </xf>
    <xf numFmtId="0" fontId="1" fillId="4" borderId="4" xfId="0" applyFont="1" applyFill="1" applyBorder="1" applyAlignment="1" applyProtection="1">
      <alignment horizontal="justify"/>
    </xf>
    <xf numFmtId="0" fontId="3" fillId="4" borderId="4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vertical="center" wrapText="1"/>
    </xf>
    <xf numFmtId="0" fontId="1" fillId="4" borderId="1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0" fillId="0" borderId="14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left" vertical="top" wrapText="1"/>
    </xf>
    <xf numFmtId="0" fontId="1" fillId="4" borderId="4" xfId="0" applyFont="1" applyFill="1" applyBorder="1" applyAlignment="1" applyProtection="1">
      <alignment horizontal="left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2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left" vertical="center"/>
    </xf>
    <xf numFmtId="0" fontId="1" fillId="4" borderId="3" xfId="0" applyFont="1" applyFill="1" applyBorder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11" xfId="0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left" wrapText="1"/>
    </xf>
    <xf numFmtId="0" fontId="0" fillId="0" borderId="11" xfId="0" applyFont="1" applyBorder="1" applyAlignment="1" applyProtection="1">
      <alignment horizontal="left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8" fillId="0" borderId="0" xfId="0" applyFont="1" applyFill="1" applyProtection="1"/>
    <xf numFmtId="2" fontId="8" fillId="0" borderId="0" xfId="0" applyNumberFormat="1" applyFont="1" applyFill="1" applyProtection="1"/>
    <xf numFmtId="0" fontId="7" fillId="0" borderId="16" xfId="0" applyFont="1" applyFill="1" applyBorder="1" applyAlignment="1" applyProtection="1">
      <alignment horizontal="left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5" fillId="0" borderId="0" xfId="0" applyFont="1" applyFill="1" applyProtection="1"/>
  </cellXfs>
  <cellStyles count="1">
    <cellStyle name="Normální" xfId="0" builtinId="0"/>
  </cellStyles>
  <dxfs count="354"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86"/>
  <sheetViews>
    <sheetView zoomScale="80" zoomScaleNormal="80" workbookViewId="0">
      <selection activeCell="D8" sqref="D8"/>
    </sheetView>
  </sheetViews>
  <sheetFormatPr defaultColWidth="9.140625" defaultRowHeight="15" x14ac:dyDescent="0.25"/>
  <cols>
    <col min="1" max="1" width="68.42578125" style="1" customWidth="1"/>
    <col min="2" max="2" width="35.85546875" style="1" customWidth="1"/>
    <col min="3" max="3" width="24.140625" style="1" customWidth="1"/>
    <col min="4" max="4" width="39.7109375" style="1" customWidth="1"/>
    <col min="5" max="5" width="66.140625" style="63" hidden="1" customWidth="1"/>
    <col min="6" max="6" width="18.5703125" style="63" hidden="1" customWidth="1"/>
    <col min="7" max="7" width="8" style="63" hidden="1" customWidth="1"/>
    <col min="8" max="8" width="4.140625" style="63" hidden="1" customWidth="1"/>
    <col min="9" max="9" width="28" style="3" customWidth="1"/>
    <col min="10" max="10" width="12.5703125" style="1" customWidth="1"/>
    <col min="11" max="16" width="101.140625" style="1" customWidth="1"/>
    <col min="17" max="16384" width="9.140625" style="1"/>
  </cols>
  <sheetData>
    <row r="1" spans="1:9" ht="15" customHeight="1" x14ac:dyDescent="0.25">
      <c r="B1" s="2"/>
      <c r="C1" s="2"/>
      <c r="D1" s="2"/>
      <c r="I1" s="2" t="s">
        <v>36</v>
      </c>
    </row>
    <row r="2" spans="1:9" ht="50.25" customHeight="1" x14ac:dyDescent="0.25">
      <c r="A2" s="46" t="s">
        <v>44</v>
      </c>
      <c r="B2" s="47"/>
      <c r="C2" s="47"/>
      <c r="D2" s="48"/>
      <c r="I2" s="37" t="s">
        <v>17</v>
      </c>
    </row>
    <row r="3" spans="1:9" x14ac:dyDescent="0.25">
      <c r="A3" s="10"/>
      <c r="B3" s="4"/>
      <c r="C3" s="4"/>
      <c r="D3" s="22"/>
      <c r="I3" s="38"/>
    </row>
    <row r="4" spans="1:9" x14ac:dyDescent="0.25">
      <c r="A4" s="56" t="s">
        <v>9</v>
      </c>
      <c r="B4" s="57"/>
      <c r="C4" s="57"/>
      <c r="D4" s="58"/>
      <c r="I4" s="38"/>
    </row>
    <row r="5" spans="1:9" ht="30.75" customHeight="1" x14ac:dyDescent="0.25">
      <c r="A5" s="59" t="s">
        <v>37</v>
      </c>
      <c r="B5" s="60"/>
      <c r="C5" s="60"/>
      <c r="D5" s="61"/>
      <c r="I5" s="38"/>
    </row>
    <row r="6" spans="1:9" ht="18" customHeight="1" x14ac:dyDescent="0.25">
      <c r="A6" s="10"/>
      <c r="B6" s="4"/>
      <c r="C6" s="4"/>
      <c r="D6" s="23"/>
      <c r="I6" s="38"/>
    </row>
    <row r="7" spans="1:9" ht="63.75" customHeight="1" x14ac:dyDescent="0.25">
      <c r="A7" s="34" t="s">
        <v>2</v>
      </c>
      <c r="B7" s="35"/>
      <c r="C7" s="36"/>
      <c r="D7" s="28"/>
      <c r="E7" s="63" t="s">
        <v>11</v>
      </c>
      <c r="F7" s="63" t="s">
        <v>28</v>
      </c>
      <c r="G7" s="63">
        <v>5689619</v>
      </c>
      <c r="H7" s="63">
        <v>11.3</v>
      </c>
      <c r="I7" s="12"/>
    </row>
    <row r="8" spans="1:9" ht="48" customHeight="1" x14ac:dyDescent="0.25">
      <c r="A8" s="34" t="s">
        <v>10</v>
      </c>
      <c r="B8" s="35"/>
      <c r="C8" s="36"/>
      <c r="D8" s="18"/>
      <c r="E8" s="63" t="s">
        <v>12</v>
      </c>
      <c r="F8" s="63" t="s">
        <v>29</v>
      </c>
      <c r="G8" s="63">
        <v>5286441</v>
      </c>
      <c r="H8" s="63">
        <v>1.7</v>
      </c>
      <c r="I8" s="16" t="s">
        <v>18</v>
      </c>
    </row>
    <row r="9" spans="1:9" x14ac:dyDescent="0.25">
      <c r="A9" s="34" t="s">
        <v>30</v>
      </c>
      <c r="B9" s="35"/>
      <c r="C9" s="36"/>
      <c r="D9" s="18"/>
      <c r="E9" s="63" t="s">
        <v>13</v>
      </c>
      <c r="G9" s="63">
        <v>7619238</v>
      </c>
      <c r="H9" s="63">
        <v>3.3</v>
      </c>
      <c r="I9" s="16" t="s">
        <v>18</v>
      </c>
    </row>
    <row r="10" spans="1:9" x14ac:dyDescent="0.25">
      <c r="A10" s="34" t="s">
        <v>31</v>
      </c>
      <c r="B10" s="35"/>
      <c r="C10" s="36"/>
      <c r="D10" s="18"/>
      <c r="E10" s="63" t="s">
        <v>8</v>
      </c>
      <c r="G10" s="63">
        <v>9744428</v>
      </c>
      <c r="H10" s="63">
        <v>1</v>
      </c>
      <c r="I10" s="16" t="s">
        <v>18</v>
      </c>
    </row>
    <row r="11" spans="1:9" ht="15" customHeight="1" x14ac:dyDescent="0.25">
      <c r="A11" s="34" t="s">
        <v>32</v>
      </c>
      <c r="B11" s="35"/>
      <c r="C11" s="36"/>
      <c r="D11" s="24"/>
      <c r="E11" s="63" t="s">
        <v>14</v>
      </c>
      <c r="G11" s="63">
        <v>5293808</v>
      </c>
      <c r="H11" s="63">
        <v>0.89</v>
      </c>
      <c r="I11" s="12"/>
    </row>
    <row r="12" spans="1:9" ht="15" customHeight="1" x14ac:dyDescent="0.25">
      <c r="A12" s="34" t="s">
        <v>1</v>
      </c>
      <c r="B12" s="35"/>
      <c r="C12" s="36"/>
      <c r="D12" s="24"/>
      <c r="E12" s="63" t="s">
        <v>15</v>
      </c>
      <c r="G12" s="63">
        <v>3762482</v>
      </c>
      <c r="H12" s="64">
        <v>3.5</v>
      </c>
      <c r="I12" s="12"/>
    </row>
    <row r="13" spans="1:9" ht="15" customHeight="1" x14ac:dyDescent="0.25">
      <c r="A13" s="11"/>
      <c r="B13" s="7"/>
      <c r="C13" s="8"/>
      <c r="D13" s="8"/>
      <c r="E13" s="63" t="s">
        <v>16</v>
      </c>
      <c r="G13" s="63">
        <v>2478337</v>
      </c>
      <c r="H13" s="63">
        <v>0.74</v>
      </c>
      <c r="I13" s="12"/>
    </row>
    <row r="14" spans="1:9" ht="110.25" customHeight="1" x14ac:dyDescent="0.25">
      <c r="A14" s="62" t="s">
        <v>38</v>
      </c>
      <c r="B14" s="65"/>
      <c r="C14" s="66" t="s">
        <v>6</v>
      </c>
      <c r="D14" s="6"/>
      <c r="G14" s="63">
        <v>2306308</v>
      </c>
      <c r="H14" s="63">
        <v>1.2</v>
      </c>
      <c r="I14" s="13"/>
    </row>
    <row r="15" spans="1:9" ht="20.25" customHeight="1" x14ac:dyDescent="0.25">
      <c r="A15" s="11"/>
      <c r="B15" s="7"/>
      <c r="C15" s="8"/>
      <c r="D15" s="8"/>
      <c r="G15" s="63">
        <v>7038189</v>
      </c>
      <c r="H15" s="63">
        <v>6.5</v>
      </c>
      <c r="I15" s="12"/>
    </row>
    <row r="16" spans="1:9" ht="60" customHeight="1" x14ac:dyDescent="0.25">
      <c r="A16" s="49" t="s">
        <v>55</v>
      </c>
      <c r="B16" s="50"/>
      <c r="C16" s="5" t="s">
        <v>7</v>
      </c>
      <c r="D16" s="6"/>
      <c r="G16" s="63">
        <v>2467904</v>
      </c>
      <c r="H16" s="63">
        <v>3.5</v>
      </c>
      <c r="I16" s="13" t="str">
        <f>IF(D8="týdenní stacionáře",IF(260&gt;=D16,"VYPLŇTE","chybná hodnota - služba týdenní stacionář není poskytována o víkendech"),IF(D8&lt;&gt;"týdenní stacionář","-","-"))</f>
        <v>-</v>
      </c>
    </row>
    <row r="17" spans="1:9" ht="17.25" customHeight="1" x14ac:dyDescent="0.25">
      <c r="A17" s="11"/>
      <c r="B17" s="7"/>
      <c r="C17" s="8"/>
      <c r="D17" s="8"/>
      <c r="G17" s="63">
        <v>9858212</v>
      </c>
      <c r="H17" s="63">
        <v>1.49</v>
      </c>
      <c r="I17" s="12"/>
    </row>
    <row r="18" spans="1:9" ht="15" customHeight="1" x14ac:dyDescent="0.25">
      <c r="A18" s="40" t="s">
        <v>39</v>
      </c>
      <c r="B18" s="30" t="s">
        <v>21</v>
      </c>
      <c r="C18" s="41" t="s">
        <v>4</v>
      </c>
      <c r="D18" s="42"/>
      <c r="G18" s="63">
        <v>4294407</v>
      </c>
      <c r="H18" s="63">
        <v>3.95</v>
      </c>
      <c r="I18" s="43"/>
    </row>
    <row r="19" spans="1:9" ht="15" customHeight="1" x14ac:dyDescent="0.25">
      <c r="A19" s="40"/>
      <c r="B19" s="31" t="s">
        <v>19</v>
      </c>
      <c r="C19" s="41"/>
      <c r="D19" s="42"/>
      <c r="G19" s="63">
        <v>3984480</v>
      </c>
      <c r="H19" s="63">
        <v>3.5</v>
      </c>
      <c r="I19" s="44"/>
    </row>
    <row r="20" spans="1:9" ht="15" customHeight="1" x14ac:dyDescent="0.25">
      <c r="A20" s="40"/>
      <c r="B20" s="31" t="s">
        <v>20</v>
      </c>
      <c r="C20" s="41"/>
      <c r="D20" s="42"/>
      <c r="G20" s="63">
        <v>5513149</v>
      </c>
      <c r="H20" s="63">
        <v>3</v>
      </c>
      <c r="I20" s="45"/>
    </row>
    <row r="21" spans="1:9" ht="15" customHeight="1" x14ac:dyDescent="0.25">
      <c r="A21" s="11"/>
      <c r="B21" s="7"/>
      <c r="C21" s="8"/>
      <c r="D21" s="8"/>
      <c r="G21" s="63">
        <v>5003673</v>
      </c>
      <c r="H21" s="63">
        <v>0.78</v>
      </c>
      <c r="I21" s="12"/>
    </row>
    <row r="22" spans="1:9" ht="15" customHeight="1" x14ac:dyDescent="0.25">
      <c r="A22" s="40" t="s">
        <v>39</v>
      </c>
      <c r="B22" s="30" t="s">
        <v>22</v>
      </c>
      <c r="C22" s="41" t="s">
        <v>4</v>
      </c>
      <c r="D22" s="42"/>
      <c r="G22" s="63">
        <v>5808925</v>
      </c>
      <c r="H22" s="63">
        <v>1</v>
      </c>
      <c r="I22" s="43"/>
    </row>
    <row r="23" spans="1:9" ht="15" customHeight="1" x14ac:dyDescent="0.25">
      <c r="A23" s="40"/>
      <c r="B23" s="31" t="s">
        <v>19</v>
      </c>
      <c r="C23" s="41"/>
      <c r="D23" s="42"/>
      <c r="G23" s="63">
        <v>9590483</v>
      </c>
      <c r="H23" s="63">
        <v>0.75</v>
      </c>
      <c r="I23" s="44"/>
    </row>
    <row r="24" spans="1:9" ht="15" customHeight="1" x14ac:dyDescent="0.25">
      <c r="A24" s="40"/>
      <c r="B24" s="31" t="s">
        <v>20</v>
      </c>
      <c r="C24" s="41"/>
      <c r="D24" s="42"/>
      <c r="G24" s="63">
        <v>5433195</v>
      </c>
      <c r="H24" s="63">
        <v>9</v>
      </c>
      <c r="I24" s="45"/>
    </row>
    <row r="25" spans="1:9" ht="15" customHeight="1" x14ac:dyDescent="0.25">
      <c r="A25" s="11"/>
      <c r="B25" s="7"/>
      <c r="C25" s="8"/>
      <c r="D25" s="8"/>
      <c r="G25" s="63">
        <v>2513818</v>
      </c>
      <c r="H25" s="63">
        <v>4.7</v>
      </c>
      <c r="I25" s="12"/>
    </row>
    <row r="26" spans="1:9" ht="15" customHeight="1" x14ac:dyDescent="0.25">
      <c r="A26" s="40" t="s">
        <v>54</v>
      </c>
      <c r="B26" s="30" t="s">
        <v>23</v>
      </c>
      <c r="C26" s="41" t="s">
        <v>4</v>
      </c>
      <c r="D26" s="42"/>
      <c r="G26" s="63">
        <v>8388548</v>
      </c>
      <c r="H26" s="63">
        <v>2.65</v>
      </c>
      <c r="I26" s="43"/>
    </row>
    <row r="27" spans="1:9" ht="15" customHeight="1" x14ac:dyDescent="0.25">
      <c r="A27" s="40"/>
      <c r="B27" s="31" t="s">
        <v>19</v>
      </c>
      <c r="C27" s="41"/>
      <c r="D27" s="42"/>
      <c r="G27" s="63">
        <v>2016414</v>
      </c>
      <c r="H27" s="63">
        <v>0.52</v>
      </c>
      <c r="I27" s="44"/>
    </row>
    <row r="28" spans="1:9" ht="15" customHeight="1" x14ac:dyDescent="0.25">
      <c r="A28" s="40"/>
      <c r="B28" s="31" t="s">
        <v>20</v>
      </c>
      <c r="C28" s="41"/>
      <c r="D28" s="42"/>
      <c r="G28" s="63">
        <v>7485803</v>
      </c>
      <c r="H28" s="63">
        <v>1</v>
      </c>
      <c r="I28" s="45"/>
    </row>
    <row r="29" spans="1:9" ht="15" customHeight="1" x14ac:dyDescent="0.25">
      <c r="A29" s="11"/>
      <c r="B29" s="7"/>
      <c r="C29" s="8"/>
      <c r="D29" s="8"/>
      <c r="G29" s="63">
        <v>1293672</v>
      </c>
      <c r="H29" s="63">
        <v>0.5</v>
      </c>
      <c r="I29" s="12"/>
    </row>
    <row r="30" spans="1:9" ht="15" customHeight="1" x14ac:dyDescent="0.25">
      <c r="A30" s="40" t="s">
        <v>39</v>
      </c>
      <c r="B30" s="30" t="s">
        <v>24</v>
      </c>
      <c r="C30" s="41" t="s">
        <v>4</v>
      </c>
      <c r="D30" s="42"/>
      <c r="G30" s="63">
        <v>1685503</v>
      </c>
      <c r="H30" s="63">
        <v>4.5199999999999996</v>
      </c>
      <c r="I30" s="43"/>
    </row>
    <row r="31" spans="1:9" ht="15" customHeight="1" x14ac:dyDescent="0.25">
      <c r="A31" s="40"/>
      <c r="B31" s="31" t="s">
        <v>19</v>
      </c>
      <c r="C31" s="41"/>
      <c r="D31" s="42"/>
      <c r="G31" s="63">
        <v>5378423</v>
      </c>
      <c r="H31" s="63">
        <v>0.6</v>
      </c>
      <c r="I31" s="44"/>
    </row>
    <row r="32" spans="1:9" ht="15" customHeight="1" x14ac:dyDescent="0.25">
      <c r="A32" s="40"/>
      <c r="B32" s="31" t="s">
        <v>20</v>
      </c>
      <c r="C32" s="41"/>
      <c r="D32" s="42"/>
      <c r="G32" s="63">
        <v>1388181</v>
      </c>
      <c r="H32" s="63">
        <v>4</v>
      </c>
      <c r="I32" s="45"/>
    </row>
    <row r="33" spans="1:9" ht="15" customHeight="1" x14ac:dyDescent="0.25">
      <c r="A33" s="11"/>
      <c r="B33" s="7"/>
      <c r="C33" s="8"/>
      <c r="D33" s="8"/>
      <c r="G33" s="63">
        <v>2530271</v>
      </c>
      <c r="H33" s="63">
        <v>18.2</v>
      </c>
      <c r="I33" s="12"/>
    </row>
    <row r="34" spans="1:9" ht="15" customHeight="1" x14ac:dyDescent="0.25">
      <c r="A34" s="32" t="s">
        <v>40</v>
      </c>
      <c r="B34" s="32"/>
      <c r="C34" s="33"/>
      <c r="D34" s="9">
        <f>D18+D22+D26+D30</f>
        <v>0</v>
      </c>
      <c r="G34" s="63">
        <v>6899592</v>
      </c>
      <c r="H34" s="63">
        <v>4</v>
      </c>
      <c r="I34" s="14"/>
    </row>
    <row r="35" spans="1:9" ht="15" customHeight="1" x14ac:dyDescent="0.25">
      <c r="A35" s="11"/>
      <c r="B35" s="7"/>
      <c r="C35" s="8"/>
      <c r="D35" s="8"/>
      <c r="G35" s="63">
        <v>3044566</v>
      </c>
      <c r="H35" s="63">
        <v>14.31</v>
      </c>
      <c r="I35" s="12"/>
    </row>
    <row r="36" spans="1:9" ht="15" customHeight="1" x14ac:dyDescent="0.25">
      <c r="A36" s="40" t="s">
        <v>41</v>
      </c>
      <c r="B36" s="30" t="s">
        <v>21</v>
      </c>
      <c r="C36" s="41" t="s">
        <v>4</v>
      </c>
      <c r="D36" s="42"/>
      <c r="G36" s="63">
        <v>5904721</v>
      </c>
      <c r="H36" s="63">
        <v>20.5</v>
      </c>
      <c r="I36" s="43"/>
    </row>
    <row r="37" spans="1:9" ht="15" customHeight="1" x14ac:dyDescent="0.25">
      <c r="A37" s="40"/>
      <c r="B37" s="31" t="s">
        <v>19</v>
      </c>
      <c r="C37" s="41"/>
      <c r="D37" s="42"/>
      <c r="G37" s="63">
        <v>4134002</v>
      </c>
      <c r="H37" s="63">
        <v>24</v>
      </c>
      <c r="I37" s="44"/>
    </row>
    <row r="38" spans="1:9" ht="15" customHeight="1" x14ac:dyDescent="0.25">
      <c r="A38" s="40"/>
      <c r="B38" s="31" t="s">
        <v>20</v>
      </c>
      <c r="C38" s="41"/>
      <c r="D38" s="42"/>
      <c r="G38" s="63">
        <v>1106219</v>
      </c>
      <c r="H38" s="63">
        <v>1.2</v>
      </c>
      <c r="I38" s="45"/>
    </row>
    <row r="39" spans="1:9" ht="15" customHeight="1" x14ac:dyDescent="0.25">
      <c r="A39" s="11"/>
      <c r="B39" s="7"/>
      <c r="C39" s="8"/>
      <c r="D39" s="8"/>
      <c r="G39" s="63">
        <v>2846826</v>
      </c>
      <c r="H39" s="63">
        <v>2.95</v>
      </c>
      <c r="I39" s="12"/>
    </row>
    <row r="40" spans="1:9" ht="15" customHeight="1" x14ac:dyDescent="0.25">
      <c r="A40" s="40" t="s">
        <v>41</v>
      </c>
      <c r="B40" s="30" t="s">
        <v>22</v>
      </c>
      <c r="C40" s="41" t="s">
        <v>4</v>
      </c>
      <c r="D40" s="42"/>
      <c r="G40" s="63">
        <v>9983492</v>
      </c>
      <c r="H40" s="63">
        <v>2</v>
      </c>
      <c r="I40" s="43"/>
    </row>
    <row r="41" spans="1:9" ht="15" customHeight="1" x14ac:dyDescent="0.25">
      <c r="A41" s="40"/>
      <c r="B41" s="31" t="s">
        <v>19</v>
      </c>
      <c r="C41" s="41"/>
      <c r="D41" s="42"/>
      <c r="G41" s="63">
        <v>3754014</v>
      </c>
      <c r="H41" s="63">
        <v>2.72</v>
      </c>
      <c r="I41" s="44"/>
    </row>
    <row r="42" spans="1:9" ht="15" customHeight="1" x14ac:dyDescent="0.25">
      <c r="A42" s="40"/>
      <c r="B42" s="31" t="s">
        <v>20</v>
      </c>
      <c r="C42" s="41"/>
      <c r="D42" s="42"/>
      <c r="G42" s="63">
        <v>5909265</v>
      </c>
      <c r="H42" s="63">
        <v>5</v>
      </c>
      <c r="I42" s="45"/>
    </row>
    <row r="43" spans="1:9" ht="15" customHeight="1" x14ac:dyDescent="0.25">
      <c r="A43" s="11"/>
      <c r="B43" s="7"/>
      <c r="C43" s="8"/>
      <c r="D43" s="8"/>
      <c r="G43" s="63">
        <v>1083245</v>
      </c>
      <c r="H43" s="63">
        <v>1.04</v>
      </c>
      <c r="I43" s="12"/>
    </row>
    <row r="44" spans="1:9" ht="15" customHeight="1" x14ac:dyDescent="0.25">
      <c r="A44" s="40" t="s">
        <v>41</v>
      </c>
      <c r="B44" s="30" t="s">
        <v>23</v>
      </c>
      <c r="C44" s="41" t="s">
        <v>4</v>
      </c>
      <c r="D44" s="42"/>
      <c r="G44" s="63">
        <v>5924626</v>
      </c>
      <c r="H44" s="63">
        <v>7</v>
      </c>
      <c r="I44" s="43"/>
    </row>
    <row r="45" spans="1:9" ht="15" customHeight="1" x14ac:dyDescent="0.25">
      <c r="A45" s="40"/>
      <c r="B45" s="31" t="s">
        <v>19</v>
      </c>
      <c r="C45" s="41"/>
      <c r="D45" s="42"/>
      <c r="G45" s="63">
        <v>7727959</v>
      </c>
      <c r="H45" s="63">
        <v>6.75</v>
      </c>
      <c r="I45" s="44"/>
    </row>
    <row r="46" spans="1:9" ht="15" customHeight="1" x14ac:dyDescent="0.25">
      <c r="A46" s="40"/>
      <c r="B46" s="31" t="s">
        <v>20</v>
      </c>
      <c r="C46" s="41"/>
      <c r="D46" s="42"/>
      <c r="G46" s="63">
        <v>7829424</v>
      </c>
      <c r="H46" s="63">
        <v>3</v>
      </c>
      <c r="I46" s="45"/>
    </row>
    <row r="47" spans="1:9" ht="15" customHeight="1" x14ac:dyDescent="0.25">
      <c r="A47" s="11"/>
      <c r="B47" s="7"/>
      <c r="C47" s="8"/>
      <c r="D47" s="8"/>
      <c r="G47" s="63">
        <v>1412381</v>
      </c>
      <c r="H47" s="63">
        <v>2.8</v>
      </c>
      <c r="I47" s="12"/>
    </row>
    <row r="48" spans="1:9" ht="15" customHeight="1" x14ac:dyDescent="0.25">
      <c r="A48" s="40" t="s">
        <v>41</v>
      </c>
      <c r="B48" s="30" t="s">
        <v>24</v>
      </c>
      <c r="C48" s="41" t="s">
        <v>4</v>
      </c>
      <c r="D48" s="42"/>
      <c r="G48" s="63">
        <v>1951334</v>
      </c>
      <c r="H48" s="63">
        <v>11</v>
      </c>
      <c r="I48" s="43"/>
    </row>
    <row r="49" spans="1:9" ht="15" customHeight="1" x14ac:dyDescent="0.25">
      <c r="A49" s="40"/>
      <c r="B49" s="31" t="s">
        <v>19</v>
      </c>
      <c r="C49" s="41"/>
      <c r="D49" s="42"/>
      <c r="G49" s="63">
        <v>8677202</v>
      </c>
      <c r="H49" s="63">
        <v>2.2000000000000002</v>
      </c>
      <c r="I49" s="44"/>
    </row>
    <row r="50" spans="1:9" ht="15" customHeight="1" x14ac:dyDescent="0.25">
      <c r="A50" s="40"/>
      <c r="B50" s="31" t="s">
        <v>20</v>
      </c>
      <c r="C50" s="41"/>
      <c r="D50" s="42"/>
      <c r="G50" s="63">
        <v>5520871</v>
      </c>
      <c r="H50" s="63">
        <v>1</v>
      </c>
      <c r="I50" s="45"/>
    </row>
    <row r="51" spans="1:9" ht="18" customHeight="1" x14ac:dyDescent="0.25">
      <c r="A51" s="11"/>
      <c r="B51" s="7"/>
      <c r="C51" s="8"/>
      <c r="D51" s="8"/>
      <c r="G51" s="63">
        <v>5261501</v>
      </c>
      <c r="H51" s="63">
        <v>1</v>
      </c>
      <c r="I51" s="12"/>
    </row>
    <row r="52" spans="1:9" ht="43.5" customHeight="1" x14ac:dyDescent="0.25">
      <c r="A52" s="51" t="s">
        <v>42</v>
      </c>
      <c r="B52" s="52"/>
      <c r="C52" s="53"/>
      <c r="D52" s="9">
        <f>D36+D40+D44+D48</f>
        <v>0</v>
      </c>
      <c r="F52" s="63" t="e">
        <f>VLOOKUP(D11:D11,G:H,2,0)</f>
        <v>#N/A</v>
      </c>
      <c r="G52" s="63">
        <v>5877715</v>
      </c>
      <c r="H52" s="63">
        <v>4.5</v>
      </c>
      <c r="I52" s="15" t="e">
        <f>IF(D52&gt;F52,"plánované přepočetné úvazky v přímé péči převyšují úvazky uvedené v Síti SK na rok 2020","OK")</f>
        <v>#N/A</v>
      </c>
    </row>
    <row r="53" spans="1:9" ht="18" customHeight="1" x14ac:dyDescent="0.25">
      <c r="A53" s="11"/>
      <c r="B53" s="7"/>
      <c r="C53" s="8"/>
      <c r="D53" s="8"/>
      <c r="G53" s="63">
        <v>2656881</v>
      </c>
      <c r="H53" s="63">
        <v>5.5</v>
      </c>
      <c r="I53" s="12"/>
    </row>
    <row r="54" spans="1:9" ht="28.5" hidden="1" customHeight="1" x14ac:dyDescent="0.25">
      <c r="A54" s="49" t="s">
        <v>25</v>
      </c>
      <c r="B54" s="50"/>
      <c r="C54" s="5" t="s">
        <v>3</v>
      </c>
      <c r="D54" s="26"/>
      <c r="G54" s="63">
        <v>8025005</v>
      </c>
      <c r="H54" s="63">
        <v>6.5</v>
      </c>
      <c r="I54" s="16"/>
    </row>
    <row r="55" spans="1:9" ht="18" hidden="1" customHeight="1" x14ac:dyDescent="0.25">
      <c r="A55" s="11"/>
      <c r="B55" s="7"/>
      <c r="C55" s="8"/>
      <c r="D55" s="8"/>
      <c r="G55" s="63">
        <v>3397992</v>
      </c>
      <c r="H55" s="63">
        <v>0.91</v>
      </c>
      <c r="I55" s="12"/>
    </row>
    <row r="56" spans="1:9" ht="46.5" customHeight="1" x14ac:dyDescent="0.25">
      <c r="A56" s="49" t="s">
        <v>56</v>
      </c>
      <c r="B56" s="50"/>
      <c r="C56" s="5" t="s">
        <v>5</v>
      </c>
      <c r="D56" s="27"/>
      <c r="G56" s="63">
        <v>8284453</v>
      </c>
      <c r="H56" s="63">
        <v>6.36</v>
      </c>
      <c r="I56" s="16"/>
    </row>
    <row r="57" spans="1:9" ht="18" customHeight="1" x14ac:dyDescent="0.25">
      <c r="A57" s="11"/>
      <c r="B57" s="7"/>
      <c r="C57" s="8"/>
      <c r="D57" s="8"/>
      <c r="G57" s="63">
        <v>5685092</v>
      </c>
      <c r="H57" s="63">
        <v>2.6</v>
      </c>
      <c r="I57" s="12"/>
    </row>
    <row r="58" spans="1:9" ht="66.75" customHeight="1" x14ac:dyDescent="0.25">
      <c r="A58" s="54" t="s">
        <v>59</v>
      </c>
      <c r="B58" s="55"/>
      <c r="C58" s="19" t="s">
        <v>0</v>
      </c>
      <c r="D58" s="25"/>
      <c r="G58" s="63">
        <v>4329819</v>
      </c>
      <c r="H58" s="63">
        <v>8.23</v>
      </c>
      <c r="I58" s="20" t="s">
        <v>33</v>
      </c>
    </row>
    <row r="59" spans="1:9" ht="18.75" customHeight="1" x14ac:dyDescent="0.25">
      <c r="A59" s="11"/>
      <c r="B59" s="7"/>
      <c r="C59" s="8"/>
      <c r="D59" s="8"/>
      <c r="G59" s="63">
        <v>1876631</v>
      </c>
      <c r="H59" s="63">
        <v>2.2999999999999998</v>
      </c>
      <c r="I59" s="12"/>
    </row>
    <row r="60" spans="1:9" ht="45.75" hidden="1" customHeight="1" x14ac:dyDescent="0.25">
      <c r="A60" s="54" t="s">
        <v>35</v>
      </c>
      <c r="B60" s="55"/>
      <c r="C60" s="19" t="s">
        <v>0</v>
      </c>
      <c r="D60" s="25"/>
      <c r="G60" s="63">
        <v>5687301</v>
      </c>
      <c r="H60" s="63">
        <v>4.4400000000000004</v>
      </c>
      <c r="I60" s="20" t="s">
        <v>26</v>
      </c>
    </row>
    <row r="61" spans="1:9" ht="15.75" hidden="1" customHeight="1" x14ac:dyDescent="0.25">
      <c r="A61" s="11"/>
      <c r="B61" s="7"/>
      <c r="C61" s="8"/>
      <c r="D61" s="8"/>
      <c r="G61" s="63">
        <v>8472463</v>
      </c>
      <c r="H61" s="63">
        <v>2.1</v>
      </c>
      <c r="I61" s="12"/>
    </row>
    <row r="62" spans="1:9" ht="59.25" customHeight="1" x14ac:dyDescent="0.25">
      <c r="A62" s="40" t="s">
        <v>34</v>
      </c>
      <c r="B62" s="40"/>
      <c r="C62" s="29" t="s">
        <v>0</v>
      </c>
      <c r="D62" s="18"/>
      <c r="G62" s="63">
        <v>8414595</v>
      </c>
      <c r="H62" s="63">
        <v>4.17</v>
      </c>
      <c r="I62" s="16" t="s">
        <v>27</v>
      </c>
    </row>
    <row r="63" spans="1:9" ht="15.75" customHeight="1" x14ac:dyDescent="0.25">
      <c r="A63" s="11"/>
      <c r="B63" s="7"/>
      <c r="C63" s="8"/>
      <c r="D63" s="8"/>
      <c r="G63" s="63">
        <v>4595988</v>
      </c>
      <c r="H63" s="63">
        <v>1.4</v>
      </c>
      <c r="I63" s="12"/>
    </row>
    <row r="64" spans="1:9" ht="99.75" customHeight="1" x14ac:dyDescent="0.25">
      <c r="A64" s="39" t="s">
        <v>43</v>
      </c>
      <c r="B64" s="39"/>
      <c r="C64" s="39"/>
      <c r="D64" s="18"/>
      <c r="G64" s="63">
        <v>4571847</v>
      </c>
      <c r="H64" s="63">
        <v>5.0999999999999996</v>
      </c>
      <c r="I64" s="17"/>
    </row>
    <row r="65" spans="7:8" x14ac:dyDescent="0.25">
      <c r="G65" s="63">
        <v>4514392</v>
      </c>
      <c r="H65" s="63">
        <v>2.0699999999999998</v>
      </c>
    </row>
    <row r="66" spans="7:8" x14ac:dyDescent="0.25">
      <c r="G66" s="63">
        <v>9608290</v>
      </c>
      <c r="H66" s="63">
        <v>1.5</v>
      </c>
    </row>
    <row r="67" spans="7:8" x14ac:dyDescent="0.25">
      <c r="G67" s="63">
        <v>7589579</v>
      </c>
      <c r="H67" s="63">
        <v>2.0499999999999998</v>
      </c>
    </row>
    <row r="68" spans="7:8" x14ac:dyDescent="0.25">
      <c r="G68" s="63">
        <v>2245564</v>
      </c>
      <c r="H68" s="63">
        <v>1.05</v>
      </c>
    </row>
    <row r="69" spans="7:8" x14ac:dyDescent="0.25">
      <c r="G69" s="63">
        <v>6732567</v>
      </c>
      <c r="H69" s="63">
        <v>7</v>
      </c>
    </row>
    <row r="70" spans="7:8" x14ac:dyDescent="0.25">
      <c r="G70" s="63">
        <v>5328826</v>
      </c>
      <c r="H70" s="63">
        <v>1</v>
      </c>
    </row>
    <row r="71" spans="7:8" x14ac:dyDescent="0.25">
      <c r="G71" s="63">
        <v>9900930</v>
      </c>
      <c r="H71" s="63">
        <v>4.0999999999999996</v>
      </c>
    </row>
    <row r="72" spans="7:8" x14ac:dyDescent="0.25">
      <c r="G72" s="63">
        <v>8834319</v>
      </c>
      <c r="H72" s="63">
        <v>2</v>
      </c>
    </row>
    <row r="73" spans="7:8" x14ac:dyDescent="0.25">
      <c r="G73" s="63">
        <v>7058421</v>
      </c>
      <c r="H73" s="63">
        <v>3.4</v>
      </c>
    </row>
    <row r="74" spans="7:8" x14ac:dyDescent="0.25">
      <c r="G74" s="63">
        <v>2017666</v>
      </c>
      <c r="H74" s="63">
        <v>6.4</v>
      </c>
    </row>
    <row r="75" spans="7:8" x14ac:dyDescent="0.25">
      <c r="G75" s="63">
        <v>2199417</v>
      </c>
      <c r="H75" s="63">
        <v>2</v>
      </c>
    </row>
    <row r="76" spans="7:8" x14ac:dyDescent="0.25">
      <c r="G76" s="63">
        <v>7671518</v>
      </c>
      <c r="H76" s="63">
        <v>8.41</v>
      </c>
    </row>
    <row r="77" spans="7:8" x14ac:dyDescent="0.25">
      <c r="G77" s="63">
        <v>6318138</v>
      </c>
      <c r="H77" s="63">
        <v>14.26</v>
      </c>
    </row>
    <row r="78" spans="7:8" x14ac:dyDescent="0.25">
      <c r="G78" s="63">
        <v>8227522</v>
      </c>
      <c r="H78" s="63">
        <v>5.9</v>
      </c>
    </row>
    <row r="79" spans="7:8" x14ac:dyDescent="0.25">
      <c r="G79" s="63">
        <v>9892800</v>
      </c>
      <c r="H79" s="63">
        <v>0.5</v>
      </c>
    </row>
    <row r="80" spans="7:8" x14ac:dyDescent="0.25">
      <c r="G80" s="63">
        <v>6563563</v>
      </c>
      <c r="H80" s="63">
        <v>2.9</v>
      </c>
    </row>
    <row r="81" spans="7:8" x14ac:dyDescent="0.25">
      <c r="G81" s="63">
        <v>2667652</v>
      </c>
      <c r="H81" s="63">
        <v>2.86</v>
      </c>
    </row>
    <row r="82" spans="7:8" x14ac:dyDescent="0.25">
      <c r="G82" s="63">
        <v>2304479</v>
      </c>
      <c r="H82" s="63">
        <v>3.6</v>
      </c>
    </row>
    <row r="83" spans="7:8" x14ac:dyDescent="0.25">
      <c r="G83" s="63">
        <v>6554374</v>
      </c>
      <c r="H83" s="63">
        <v>3.85</v>
      </c>
    </row>
    <row r="84" spans="7:8" x14ac:dyDescent="0.25">
      <c r="G84" s="63">
        <v>5532702</v>
      </c>
      <c r="H84" s="63">
        <v>3.5</v>
      </c>
    </row>
    <row r="85" spans="7:8" x14ac:dyDescent="0.25">
      <c r="G85" s="63">
        <v>8034777</v>
      </c>
      <c r="H85" s="63">
        <v>10.7</v>
      </c>
    </row>
    <row r="86" spans="7:8" x14ac:dyDescent="0.25">
      <c r="G86" s="63">
        <v>9033762</v>
      </c>
      <c r="H86" s="63">
        <v>3.27</v>
      </c>
    </row>
  </sheetData>
  <sheetProtection algorithmName="SHA-512" hashValue="UP3abPZ7ojAAugKLiYMGvpKUrHEOCzuGwc0RaOIe6DqBOp99YoREfHczLqCKNeck+dAUALlaFd/8H03mbNsBUQ==" saltValue="sdoLQAPgkbWWrTVVWKkWnw==" spinCount="100000" sheet="1" objects="1" scenarios="1" formatRows="0"/>
  <mergeCells count="45">
    <mergeCell ref="A56:B56"/>
    <mergeCell ref="A58:B58"/>
    <mergeCell ref="A60:B60"/>
    <mergeCell ref="A62:B62"/>
    <mergeCell ref="A4:D4"/>
    <mergeCell ref="A5:D5"/>
    <mergeCell ref="A2:D2"/>
    <mergeCell ref="A14:B14"/>
    <mergeCell ref="A16:B16"/>
    <mergeCell ref="A54:B54"/>
    <mergeCell ref="A44:A46"/>
    <mergeCell ref="C44:C46"/>
    <mergeCell ref="D44:D46"/>
    <mergeCell ref="A36:A38"/>
    <mergeCell ref="C36:C38"/>
    <mergeCell ref="D36:D38"/>
    <mergeCell ref="D26:D28"/>
    <mergeCell ref="A52:C52"/>
    <mergeCell ref="I44:I46"/>
    <mergeCell ref="A48:A50"/>
    <mergeCell ref="C48:C50"/>
    <mergeCell ref="D48:D50"/>
    <mergeCell ref="I48:I50"/>
    <mergeCell ref="I30:I32"/>
    <mergeCell ref="I36:I38"/>
    <mergeCell ref="A40:A42"/>
    <mergeCell ref="C40:C42"/>
    <mergeCell ref="D40:D42"/>
    <mergeCell ref="I40:I42"/>
    <mergeCell ref="I2:I6"/>
    <mergeCell ref="A64:C64"/>
    <mergeCell ref="A18:A20"/>
    <mergeCell ref="C18:C20"/>
    <mergeCell ref="D18:D20"/>
    <mergeCell ref="I18:I20"/>
    <mergeCell ref="A22:A24"/>
    <mergeCell ref="C22:C24"/>
    <mergeCell ref="D22:D24"/>
    <mergeCell ref="I22:I24"/>
    <mergeCell ref="A26:A28"/>
    <mergeCell ref="C26:C28"/>
    <mergeCell ref="I26:I28"/>
    <mergeCell ref="A30:A32"/>
    <mergeCell ref="C30:C32"/>
    <mergeCell ref="D30:D32"/>
  </mergeCells>
  <conditionalFormatting sqref="D14">
    <cfRule type="expression" dxfId="353" priority="14">
      <formula>AND($D$8="sociálně terapeutické dílny",$D$10="ANO")</formula>
    </cfRule>
    <cfRule type="expression" dxfId="352" priority="226">
      <formula>$D$8="intervenční centra"</formula>
    </cfRule>
    <cfRule type="expression" dxfId="351" priority="227">
      <formula>$D$8="tísňová péče"</formula>
    </cfRule>
    <cfRule type="expression" dxfId="350" priority="228">
      <formula>$D$8="denní stacionáře"</formula>
    </cfRule>
    <cfRule type="expression" dxfId="349" priority="229">
      <formula>AND($D$8="odlehčovací služby",$D$10="ANO")</formula>
    </cfRule>
    <cfRule type="expression" dxfId="348" priority="230">
      <formula>$D$8="centra denních služeb"</formula>
    </cfRule>
    <cfRule type="expression" dxfId="347" priority="231">
      <formula>$D$8="podpora samostatného bydlení"</formula>
    </cfRule>
    <cfRule type="expression" dxfId="346" priority="232">
      <formula>$D$8="průvodcovské a předčitatelské služby"</formula>
    </cfRule>
    <cfRule type="expression" dxfId="345" priority="233">
      <formula>$D$8="pečovatelská služba"</formula>
    </cfRule>
    <cfRule type="expression" dxfId="344" priority="234">
      <formula>$D$8="osobní asistence"</formula>
    </cfRule>
    <cfRule type="expression" dxfId="343" priority="235">
      <formula>AND($D$8="sociální rehabilitace",$D$10="ANO")</formula>
    </cfRule>
    <cfRule type="expression" dxfId="342" priority="238">
      <formula>AND($D$8="služby následné péče",$D$10="ANO")</formula>
    </cfRule>
    <cfRule type="expression" dxfId="341" priority="239">
      <formula>$D$8="intervenční centra"</formula>
    </cfRule>
    <cfRule type="expression" dxfId="340" priority="240">
      <formula>$D$8="nízkoprahová zařízení pro děti a mládež"</formula>
    </cfRule>
    <cfRule type="expression" dxfId="339" priority="241">
      <formula>$D$8="nízkoprahová denní centra"</formula>
    </cfRule>
    <cfRule type="expression" dxfId="338" priority="242">
      <formula>$D$8="kontaktní centra"</formula>
    </cfRule>
    <cfRule type="expression" dxfId="337" priority="243">
      <formula>$D$8="terénní programy"</formula>
    </cfRule>
    <cfRule type="expression" dxfId="336" priority="244">
      <formula>$D$8="sociálně aktivizační služby pro seniory a osoby se zdravotním postižením"</formula>
    </cfRule>
    <cfRule type="expression" dxfId="335" priority="245">
      <formula>$D$8="sociálně aktivizační služby pro rodiny s dětmi"</formula>
    </cfRule>
    <cfRule type="expression" dxfId="334" priority="246">
      <formula>$D$8="krizová pomoc"</formula>
    </cfRule>
    <cfRule type="expression" dxfId="333" priority="247">
      <formula>$D$8="tlumočnické služby"</formula>
    </cfRule>
    <cfRule type="expression" dxfId="332" priority="249">
      <formula>$D$8="telefonická krizová pomoc"</formula>
    </cfRule>
    <cfRule type="expression" dxfId="331" priority="250">
      <formula>$D$8="raná péče"</formula>
    </cfRule>
    <cfRule type="expression" dxfId="330" priority="251">
      <formula>$D$8="odborné sociální poradenství"</formula>
    </cfRule>
    <cfRule type="cellIs" dxfId="329" priority="259" operator="notBetween">
      <formula>0</formula>
      <formula>12</formula>
    </cfRule>
  </conditionalFormatting>
  <conditionalFormatting sqref="D16">
    <cfRule type="expression" dxfId="328" priority="3">
      <formula>AND($D$8="sociálně terapeutické dílny",$D$9="ANO")</formula>
    </cfRule>
    <cfRule type="expression" dxfId="327" priority="9">
      <formula>AND($D$8="sociální rehabilitace",$D$9="ANO")</formula>
    </cfRule>
    <cfRule type="expression" dxfId="326" priority="180">
      <formula>$D$8="týdenní stacionáře"</formula>
    </cfRule>
    <cfRule type="expression" dxfId="325" priority="182">
      <formula>$D$8="terapeutické komunity"</formula>
    </cfRule>
    <cfRule type="expression" dxfId="324" priority="183">
      <formula>AND($D$8="služby následné péče",$D$9="ANO")</formula>
    </cfRule>
    <cfRule type="expression" dxfId="323" priority="184">
      <formula>AND($D$8="odlehčovací služby",$D$9="ANO")</formula>
    </cfRule>
    <cfRule type="expression" dxfId="322" priority="185">
      <formula>$D$8="noclehárny"</formula>
    </cfRule>
    <cfRule type="expression" dxfId="321" priority="186">
      <formula>$D$8="chráněné bydlení"</formula>
    </cfRule>
    <cfRule type="expression" dxfId="320" priority="187">
      <formula>$D$8="domy na půl cesty"</formula>
    </cfRule>
    <cfRule type="expression" dxfId="319" priority="188">
      <formula>$D$8="domovy se zvláštním režimem"</formula>
    </cfRule>
    <cfRule type="expression" dxfId="318" priority="189">
      <formula>$D$8="domovy pro seniory"</formula>
    </cfRule>
    <cfRule type="expression" dxfId="317" priority="190">
      <formula>$D$8="domovy pro osoby se zdravotním postižením"</formula>
    </cfRule>
    <cfRule type="expression" dxfId="316" priority="256">
      <formula>$D$8="azylové domy"</formula>
    </cfRule>
    <cfRule type="cellIs" dxfId="315" priority="258" operator="notBetween">
      <formula>0</formula>
      <formula>365</formula>
    </cfRule>
  </conditionalFormatting>
  <conditionalFormatting sqref="A16:C16">
    <cfRule type="expression" dxfId="314" priority="4">
      <formula>AND($D$8="sociálně terapeutické dílny",$D$9="ANO")</formula>
    </cfRule>
    <cfRule type="expression" dxfId="177" priority="10">
      <formula>AND($D$8="sociální rehabilitace",$D$9="ANO")</formula>
    </cfRule>
    <cfRule type="expression" dxfId="313" priority="15">
      <formula>AND($D$8="služby následné péče",$D$9="ANO")</formula>
    </cfRule>
    <cfRule type="expression" dxfId="312" priority="191">
      <formula>$D$8="týdenní stacionáře"</formula>
    </cfRule>
    <cfRule type="expression" dxfId="311" priority="193">
      <formula>$D$8="terapeutické komunity"</formula>
    </cfRule>
    <cfRule type="expression" dxfId="310" priority="194">
      <formula>AND($D$8="odlehčovací služby",$D$9="ANO")</formula>
    </cfRule>
    <cfRule type="expression" dxfId="309" priority="195">
      <formula>$D$8="noclehárny"</formula>
    </cfRule>
    <cfRule type="expression" dxfId="308" priority="196">
      <formula>$D$8="chráněné bydlení"</formula>
    </cfRule>
    <cfRule type="expression" dxfId="307" priority="197">
      <formula>$D$8="domy na půl cesty"</formula>
    </cfRule>
    <cfRule type="expression" dxfId="306" priority="198">
      <formula>$D$8="domovy se zvláštním režimem"</formula>
    </cfRule>
    <cfRule type="expression" dxfId="305" priority="199">
      <formula>$D$8="domovy pro seniory"</formula>
    </cfRule>
    <cfRule type="expression" dxfId="304" priority="200">
      <formula>$D$8="domovy pro osoby se zdravotním postižením"</formula>
    </cfRule>
    <cfRule type="expression" dxfId="303" priority="201">
      <formula>$D$8="azylové domy"</formula>
    </cfRule>
    <cfRule type="expression" dxfId="302" priority="225">
      <formula>$D$8="azylové domy"</formula>
    </cfRule>
  </conditionalFormatting>
  <conditionalFormatting sqref="A14:C14">
    <cfRule type="expression" dxfId="301" priority="202">
      <formula>$D$8="tísňová péče"</formula>
    </cfRule>
    <cfRule type="expression" dxfId="300" priority="203">
      <formula>$D$8="denní stacionáře"</formula>
    </cfRule>
    <cfRule type="expression" dxfId="299" priority="204">
      <formula>$D$8="centra denních služeb"</formula>
    </cfRule>
    <cfRule type="expression" dxfId="298" priority="205">
      <formula>AND($D$8="odlehčovací služby",$D$10="ANO")</formula>
    </cfRule>
    <cfRule type="expression" dxfId="297" priority="206">
      <formula>$D$8="podpora samostatného bydlení"</formula>
    </cfRule>
    <cfRule type="expression" dxfId="296" priority="207">
      <formula>$D$8="průvodcovské a předčitatelské služby"</formula>
    </cfRule>
    <cfRule type="expression" dxfId="295" priority="208">
      <formula>$D$8="pečovatelská služba"</formula>
    </cfRule>
    <cfRule type="expression" dxfId="294" priority="209">
      <formula>$D$8="osobní asistence"</formula>
    </cfRule>
    <cfRule type="expression" dxfId="293" priority="210">
      <formula>AND($D$8="sociální rehabilitace",$D$10="ANO")</formula>
    </cfRule>
    <cfRule type="expression" dxfId="292" priority="211">
      <formula>AND($D$8="sociálně terapeutické dílny",$D$10="ANO")</formula>
    </cfRule>
    <cfRule type="expression" dxfId="291" priority="212">
      <formula>AND($D$8="služby následné péče",$D$10="ANO")</formula>
    </cfRule>
    <cfRule type="expression" dxfId="290" priority="213">
      <formula>$D$8="intervenční centra"</formula>
    </cfRule>
    <cfRule type="expression" dxfId="289" priority="214">
      <formula>$D$8="nízkoprahová zařízení pro děti a mládež"</formula>
    </cfRule>
    <cfRule type="expression" dxfId="288" priority="215">
      <formula>$D$8="nízkoprahová denní centra"</formula>
    </cfRule>
    <cfRule type="expression" dxfId="287" priority="216">
      <formula>$D$8="kontaktní centra"</formula>
    </cfRule>
    <cfRule type="expression" dxfId="286" priority="217">
      <formula>$D$8="terénní programy"</formula>
    </cfRule>
    <cfRule type="expression" dxfId="285" priority="218">
      <formula>$D$8="sociálně aktivizační služby pro seniory a osoby se zdravotním postižením"</formula>
    </cfRule>
    <cfRule type="expression" dxfId="284" priority="219">
      <formula>$D$8="sociálně aktivizační služby pro rodiny s dětmi"</formula>
    </cfRule>
    <cfRule type="expression" dxfId="283" priority="220">
      <formula>$D$8="krizová pomoc"</formula>
    </cfRule>
    <cfRule type="expression" dxfId="282" priority="221">
      <formula>$D$8="tlumočnické služby"</formula>
    </cfRule>
    <cfRule type="expression" dxfId="281" priority="222">
      <formula>$D$8="telefonická krizová pomoc"</formula>
    </cfRule>
    <cfRule type="expression" dxfId="280" priority="223">
      <formula>$D$8="raná péče"</formula>
    </cfRule>
    <cfRule type="expression" dxfId="279" priority="224">
      <formula>$D$8="odborné sociální poradenství"</formula>
    </cfRule>
  </conditionalFormatting>
  <conditionalFormatting sqref="I16">
    <cfRule type="containsText" dxfId="278" priority="179" operator="containsText" text="chybná hodnota - služba týdenní stacionář není poskytována o víkendech">
      <formula>NOT(ISERROR(SEARCH("chybná hodnota - služba týdenní stacionář není poskytována o víkendech",I16)))</formula>
    </cfRule>
  </conditionalFormatting>
  <conditionalFormatting sqref="I52">
    <cfRule type="containsText" dxfId="277" priority="177" operator="containsText" text="plánované přepočetné úvazky v přímé péči převyšují úvazky uvedené v Síti SK">
      <formula>NOT(ISERROR(SEARCH("plánované přepočetné úvazky v přímé péči převyšují úvazky uvedené v Síti SK",I52)))</formula>
    </cfRule>
  </conditionalFormatting>
  <conditionalFormatting sqref="A54:C54">
    <cfRule type="expression" dxfId="276" priority="175">
      <formula>$D$8="domovy pro osoby se zdravotním postižením"</formula>
    </cfRule>
    <cfRule type="expression" dxfId="275" priority="176">
      <formula>$D$8="týdenní stacionáře"</formula>
    </cfRule>
  </conditionalFormatting>
  <conditionalFormatting sqref="D54">
    <cfRule type="expression" dxfId="274" priority="173">
      <formula>$D$8="domovy pro osoby se zdravotním postižením"</formula>
    </cfRule>
    <cfRule type="expression" dxfId="273" priority="174">
      <formula>$D$8="týdenní stacionáře"</formula>
    </cfRule>
  </conditionalFormatting>
  <conditionalFormatting sqref="A56:C56">
    <cfRule type="expression" dxfId="272" priority="2">
      <formula>AND($D$8="sociálně terapeutické dílny",$D$9="ANO")</formula>
    </cfRule>
    <cfRule type="expression" dxfId="271" priority="6">
      <formula>AND($D$8="služby následné péče",$D$9="ANO")</formula>
    </cfRule>
    <cfRule type="expression" dxfId="270" priority="8">
      <formula>AND($D$8="sociální rehabilitace",$D$9="ANO")</formula>
    </cfRule>
    <cfRule type="expression" dxfId="269" priority="13">
      <formula>$D$8="noclehárny"</formula>
    </cfRule>
    <cfRule type="expression" dxfId="268" priority="164">
      <formula>$D$8="domy na půl cesty"</formula>
    </cfRule>
    <cfRule type="expression" dxfId="267" priority="165">
      <formula>$D$8="azylové domy"</formula>
    </cfRule>
    <cfRule type="expression" dxfId="266" priority="166">
      <formula>$D$8="chráněné bydlení"</formula>
    </cfRule>
    <cfRule type="expression" dxfId="265" priority="167">
      <formula>$D$8="domovy se zvláštním režimem"</formula>
    </cfRule>
    <cfRule type="expression" dxfId="264" priority="168">
      <formula>$D$8="domovy pro seniory"</formula>
    </cfRule>
    <cfRule type="expression" dxfId="263" priority="169">
      <formula>$D$8="domovy pro osoby se zdravotním postižením"</formula>
    </cfRule>
    <cfRule type="expression" dxfId="262" priority="170">
      <formula>$D$8="terapeutické komunity"</formula>
    </cfRule>
    <cfRule type="expression" dxfId="261" priority="171">
      <formula>AND($D$8="odlehčovací služby",$D$9="ANO")</formula>
    </cfRule>
    <cfRule type="expression" dxfId="260" priority="172">
      <formula>$D$8="týdenní stacionáře"</formula>
    </cfRule>
  </conditionalFormatting>
  <conditionalFormatting sqref="D56">
    <cfRule type="expression" dxfId="259" priority="1">
      <formula>AND($D$8="sociálně terapeutické dílny",$D$9="ANO")</formula>
    </cfRule>
    <cfRule type="expression" dxfId="258" priority="5">
      <formula>AND($D$8="služby následné péče",$D$9="ANO")</formula>
    </cfRule>
    <cfRule type="expression" dxfId="257" priority="7">
      <formula>AND($D$8="sociální rehabilitace",$D$9="ANO")</formula>
    </cfRule>
    <cfRule type="expression" dxfId="256" priority="12">
      <formula>$D$8="noclehárny"</formula>
    </cfRule>
    <cfRule type="expression" dxfId="255" priority="155">
      <formula>$D$8="týdenní stacionáře"</formula>
    </cfRule>
    <cfRule type="expression" dxfId="254" priority="156">
      <formula>AND($D$8="odlehčovací služby",$D$9="ANO")</formula>
    </cfRule>
    <cfRule type="expression" dxfId="253" priority="157">
      <formula>$D$8="terapeutické komunity"</formula>
    </cfRule>
    <cfRule type="expression" dxfId="252" priority="158">
      <formula>$D$8="domovy pro osoby se zdravotním postižením"</formula>
    </cfRule>
    <cfRule type="expression" dxfId="251" priority="159">
      <formula>$D$8="domovy pro seniory"</formula>
    </cfRule>
    <cfRule type="expression" dxfId="250" priority="160">
      <formula>$D$8="domovy se zvláštním režimem"</formula>
    </cfRule>
    <cfRule type="expression" dxfId="249" priority="161">
      <formula>$D$8="chráněné bydlení"</formula>
    </cfRule>
    <cfRule type="expression" dxfId="248" priority="162">
      <formula>$D$8="azylové domy"</formula>
    </cfRule>
    <cfRule type="expression" dxfId="247" priority="163">
      <formula>$D$8="domy na půl cesty"</formula>
    </cfRule>
  </conditionalFormatting>
  <conditionalFormatting sqref="A58:C58">
    <cfRule type="expression" dxfId="246" priority="70">
      <formula>$D$8="denní stacionáře"</formula>
    </cfRule>
    <cfRule type="expression" dxfId="245" priority="71">
      <formula>$D$8="osobní asistence"</formula>
    </cfRule>
    <cfRule type="expression" dxfId="244" priority="72">
      <formula>$D$8="podpora samostatného bydlení"</formula>
    </cfRule>
    <cfRule type="expression" dxfId="243" priority="73">
      <formula>$D$8="centra denních služeb"</formula>
    </cfRule>
    <cfRule type="expression" dxfId="242" priority="74">
      <formula>$D$8="odlehčovací služby"</formula>
    </cfRule>
    <cfRule type="expression" dxfId="241" priority="75">
      <formula>$D$8="pečovatelská služba"</formula>
    </cfRule>
    <cfRule type="expression" dxfId="240" priority="76">
      <formula>$D$8="průvodcovské a předčitatelské služby"</formula>
    </cfRule>
    <cfRule type="expression" dxfId="239" priority="77">
      <formula>$D$8="tísňová péče"</formula>
    </cfRule>
    <cfRule type="expression" dxfId="238" priority="78">
      <formula>$D$8="azylové domy"</formula>
    </cfRule>
    <cfRule type="expression" dxfId="237" priority="79">
      <formula>$D$8="domy na půl cesty"</formula>
    </cfRule>
    <cfRule type="expression" dxfId="236" priority="80">
      <formula>AND($D$8="služby následné péče",$D$9="ANO")</formula>
    </cfRule>
    <cfRule type="expression" dxfId="235" priority="81">
      <formula>$D$8="terapeutické komunity"</formula>
    </cfRule>
    <cfRule type="expression" dxfId="234" priority="82">
      <formula>AND($D$8="sociální rehabilitace",$D$9="ANO")</formula>
    </cfRule>
    <cfRule type="expression" dxfId="233" priority="83">
      <formula>$D$8="noclehárny"</formula>
    </cfRule>
    <cfRule type="expression" dxfId="232" priority="84">
      <formula>$D$8="týdenní stacionáře"</formula>
    </cfRule>
    <cfRule type="expression" dxfId="231" priority="85">
      <formula>$D$8="domovy pro osoby se zdravotním postižením"</formula>
    </cfRule>
    <cfRule type="expression" dxfId="230" priority="86">
      <formula>$D$8="domovy pro seniory"</formula>
    </cfRule>
    <cfRule type="expression" dxfId="229" priority="87">
      <formula>$D$8="domovy se zvláštním režimem"</formula>
    </cfRule>
    <cfRule type="expression" dxfId="228" priority="88">
      <formula>$D$8="chráněné bydlení"</formula>
    </cfRule>
  </conditionalFormatting>
  <conditionalFormatting sqref="D58">
    <cfRule type="expression" dxfId="227" priority="51">
      <formula>$D$8="chráněné bydlení"</formula>
    </cfRule>
    <cfRule type="expression" dxfId="226" priority="52">
      <formula>$D$8="domovy se zvláštním režimem"</formula>
    </cfRule>
    <cfRule type="expression" dxfId="225" priority="53">
      <formula>$D$8="domovy pro seniory"</formula>
    </cfRule>
    <cfRule type="expression" dxfId="224" priority="54">
      <formula>$D$8="domovy pro osoby se zdravotním postižením"</formula>
    </cfRule>
    <cfRule type="expression" dxfId="223" priority="55">
      <formula>$D$8="týdenní stacionáře"</formula>
    </cfRule>
    <cfRule type="expression" dxfId="222" priority="56">
      <formula>$D$8="noclehárny"</formula>
    </cfRule>
    <cfRule type="expression" dxfId="221" priority="57">
      <formula>AND($D$8="sociální rehabilitace",$D$9="ANO")</formula>
    </cfRule>
    <cfRule type="expression" dxfId="220" priority="58">
      <formula>$D$8="terapeutické komunity"</formula>
    </cfRule>
    <cfRule type="expression" dxfId="219" priority="59">
      <formula>AND($D$8="služby následné péče",$D$9="ANO")</formula>
    </cfRule>
    <cfRule type="expression" dxfId="218" priority="60">
      <formula>$D$8="domy na půl cesty"</formula>
    </cfRule>
    <cfRule type="expression" dxfId="217" priority="61">
      <formula>$D$8="azylové domy"</formula>
    </cfRule>
    <cfRule type="expression" dxfId="216" priority="62">
      <formula>$D$8="tísňová péče"</formula>
    </cfRule>
    <cfRule type="expression" dxfId="215" priority="63">
      <formula>$D$8="průvodcovské a předčitatelské služby"</formula>
    </cfRule>
    <cfRule type="expression" dxfId="214" priority="64">
      <formula>$D$8="pečovatelská služba"</formula>
    </cfRule>
    <cfRule type="expression" dxfId="213" priority="65">
      <formula>$D$8="odlehčovací služby"</formula>
    </cfRule>
    <cfRule type="expression" dxfId="212" priority="66">
      <formula>$D$8="centra denních služeb"</formula>
    </cfRule>
    <cfRule type="expression" dxfId="211" priority="67">
      <formula>$D$8="podpora samostatného bydlení"</formula>
    </cfRule>
    <cfRule type="expression" dxfId="210" priority="68">
      <formula>$D$8="osobní asistence"</formula>
    </cfRule>
    <cfRule type="expression" dxfId="209" priority="69">
      <formula>$D$8="denní stacionáře"</formula>
    </cfRule>
  </conditionalFormatting>
  <conditionalFormatting sqref="A60:C60">
    <cfRule type="expression" dxfId="208" priority="43">
      <formula>$D$8="domovy se zvláštním režimem"</formula>
    </cfRule>
    <cfRule type="expression" dxfId="207" priority="44">
      <formula>$D$8="domovy pro seniory"</formula>
    </cfRule>
    <cfRule type="expression" dxfId="206" priority="45">
      <formula>$D$8="domovy pro osoby se zdravotním postižením"</formula>
    </cfRule>
    <cfRule type="expression" dxfId="205" priority="46">
      <formula>$D$8="týdenní stacionáře"</formula>
    </cfRule>
  </conditionalFormatting>
  <conditionalFormatting sqref="D60">
    <cfRule type="expression" dxfId="204" priority="39">
      <formula>$D$8="týdenní stacionáře"</formula>
    </cfRule>
    <cfRule type="expression" dxfId="203" priority="40">
      <formula>$D$8="domovy pro osoby se zdravotním postižením"</formula>
    </cfRule>
    <cfRule type="expression" dxfId="202" priority="41">
      <formula>$D$8="domovy pro seniory"</formula>
    </cfRule>
    <cfRule type="expression" dxfId="201" priority="42">
      <formula>$D$8="domovy se zvláštním režimem"</formula>
    </cfRule>
  </conditionalFormatting>
  <conditionalFormatting sqref="I60">
    <cfRule type="expression" dxfId="200" priority="35">
      <formula>$D$8="domovy se zvláštním režimem"</formula>
    </cfRule>
    <cfRule type="expression" dxfId="199" priority="36">
      <formula>$D$8="domovy pro seniory"</formula>
    </cfRule>
    <cfRule type="expression" dxfId="198" priority="37">
      <formula>$D$8="domovy pro osoby se zdravotním postižením"</formula>
    </cfRule>
    <cfRule type="expression" dxfId="197" priority="38">
      <formula>$D$8="týdenní stacionáře"</formula>
    </cfRule>
  </conditionalFormatting>
  <conditionalFormatting sqref="I58">
    <cfRule type="expression" dxfId="196" priority="16">
      <formula>$D$8="chráněné bydlení"</formula>
    </cfRule>
    <cfRule type="expression" dxfId="195" priority="17">
      <formula>$D$8="domovy se zvláštním režimem"</formula>
    </cfRule>
    <cfRule type="expression" dxfId="194" priority="18">
      <formula>$D$8="domovy pro seniory"</formula>
    </cfRule>
    <cfRule type="expression" dxfId="193" priority="19">
      <formula>$D$8="domovy pro osoby se zdravotním postižením"</formula>
    </cfRule>
    <cfRule type="expression" dxfId="192" priority="20">
      <formula>$D$8="týdenní stacionáře"</formula>
    </cfRule>
    <cfRule type="expression" dxfId="191" priority="21">
      <formula>$D$8="noclehárny"</formula>
    </cfRule>
    <cfRule type="expression" dxfId="190" priority="22">
      <formula>AND($D$8="sociální rehabilitace",$D$9="ANO")</formula>
    </cfRule>
    <cfRule type="expression" dxfId="189" priority="23">
      <formula>$D$8="terapeutické komunity"</formula>
    </cfRule>
    <cfRule type="expression" dxfId="188" priority="24">
      <formula>AND($D$8="služby následné péče",$D$9="ANO")</formula>
    </cfRule>
    <cfRule type="expression" dxfId="187" priority="25">
      <formula>$D$8="domy na půl cesty"</formula>
    </cfRule>
    <cfRule type="expression" dxfId="186" priority="26">
      <formula>$D$8="azylové domy"</formula>
    </cfRule>
    <cfRule type="expression" dxfId="185" priority="27">
      <formula>$D$8="tísňová péče"</formula>
    </cfRule>
    <cfRule type="expression" dxfId="184" priority="28">
      <formula>$D$8="průvodcovské a předčitatelské služby"</formula>
    </cfRule>
    <cfRule type="expression" dxfId="183" priority="29">
      <formula>$D$8="pečovatelská služba"</formula>
    </cfRule>
    <cfRule type="expression" dxfId="182" priority="30">
      <formula>$D$8="odlehčovací služby"</formula>
    </cfRule>
    <cfRule type="expression" dxfId="181" priority="31">
      <formula>$D$8="centra denních služeb"</formula>
    </cfRule>
    <cfRule type="expression" dxfId="180" priority="32">
      <formula>$D$8="podpora samostatného bydlení"</formula>
    </cfRule>
    <cfRule type="expression" dxfId="179" priority="33">
      <formula>$D$8="osobní asistence"</formula>
    </cfRule>
    <cfRule type="expression" dxfId="178" priority="34">
      <formula>$D$8="denní stacionáře"</formula>
    </cfRule>
  </conditionalFormatting>
  <dataValidations count="15">
    <dataValidation type="whole" allowBlank="1" showInputMessage="1" showErrorMessage="1" errorTitle="Chyba" error="Počet měsíců v roce 2018 nemůže překračovat 12 nebo je nutno uvést celé číslo" promptTitle="Doplňte počet měsíců" prompt="maximálně 12" sqref="D14">
      <formula1>1</formula1>
      <formula2>12</formula2>
    </dataValidation>
    <dataValidation type="whole" allowBlank="1" showInputMessage="1" showErrorMessage="1" errorTitle="Chyba" error="Počet dnů v roce 2018 nemůže být větší než 365/nutno uvést celé číslo" promptTitle="Doplňte počet dnů " prompt="maximálně 365" sqref="D16">
      <formula1>1</formula1>
      <formula2>365</formula2>
    </dataValidation>
    <dataValidation type="decimal" allowBlank="1" showInputMessage="1" showErrorMessage="1" errorTitle="Chyba" error="není uveden správný formát - nutno uvést desetinné číslo " promptTitle="Celkové přepočtené úvazky u OS" prompt="Nutno zadat celkové přepočtené úvazky v přímé i nepřímé péči pouze pro SK, u obchodních smluv a pouze úvazky na které žádáte" sqref="D30:D32">
      <formula1>0</formula1>
      <formula2>1000</formula2>
    </dataValidation>
    <dataValidation type="decimal" showInputMessage="1" showErrorMessage="1" errorTitle="Chyba" error="není uveden správný formát - nutno uvést desetinné číslo " promptTitle="Celkové přepočtené úvazky u PS" prompt="Nutno zadat celkové přepočtené úvazky v přímé i nepřímé péči pouze pro SK, u PS  a pouze úvazky na které žádáte" sqref="D18:D20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Celkové přepočtené úvazky u DPČ" prompt="Nutno zadat celkové přepočtené úvazky v přímé i nepřímé péči pouze pro SK, u DPČ a pouze úvazky na které žádáte" sqref="D22:D24">
      <formula1>0</formula1>
      <formula2>1000</formula2>
    </dataValidation>
    <dataValidation type="decimal" allowBlank="1" showInputMessage="1" showErrorMessage="1" errorTitle="Chyba" error="není uveden správný formát - nutno uvést desetinné číslo " promptTitle="Celkové přepočtené úvazky u DPP" prompt="Nutno zadat celkové přepočtené úvazky v přímé i nepřímé péči pouze pro SK, u DPP a pouze úvazky na které žádáte" sqref="D26:D28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PS a pouze úvazky na které žádáte" sqref="D36:D38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DPČ a pouze úvazky na které žádáte" sqref="D40:D42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DPP a pouze úvazky na které žádáte" sqref="D44:D46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obchodních smluv a pouze úvazky na které žádáte" sqref="D48:D50">
      <formula1>0</formula1>
      <formula2>1000</formula2>
    </dataValidation>
    <dataValidation type="whole" allowBlank="1" showInputMessage="1" showErrorMessage="1" errorTitle="Chyba" error="Nutno uvést pouze celé číslo bez textu atd." promptTitle="Počet neobsazených lůžkodnů " prompt="Celkový počet neobsazených lůžkodnů v roce 2017" sqref="D56">
      <formula1>0</formula1>
      <formula2>10000</formula2>
    </dataValidation>
    <dataValidation type="whole" allowBlank="1" showInputMessage="1" showErrorMessage="1" errorTitle="Chyba" error="Nutno uvést celé číslo bez textu atd." promptTitle="Lůžka s nezaopatřenými dětmi" prompt="Počet lůžek obsazených nezaopatřenými dětmi (děti bez úhrad)" sqref="D54">
      <formula1>0</formula1>
      <formula2>10000</formula2>
    </dataValidation>
    <dataValidation type="list" allowBlank="1" showInputMessage="1" showErrorMessage="1" sqref="D9:D10">
      <formula1>$F$7:$F$8</formula1>
    </dataValidation>
    <dataValidation type="whole" allowBlank="1" showInputMessage="1" showErrorMessage="1" errorTitle="Chyba" error="nutno zadat pouze identifikátor" promptTitle="Identifikátor" prompt="vyplňte identifikátor - registrační číslo služby" sqref="D11">
      <formula1>1</formula1>
      <formula2>10000000000000000</formula2>
    </dataValidation>
    <dataValidation type="list" allowBlank="1" showInputMessage="1" showErrorMessage="1" sqref="D8">
      <formula1>$E$7:$E$13</formula1>
    </dataValidation>
  </dataValidations>
  <pageMargins left="0.7" right="0.7" top="0.78740157499999996" bottom="0.78740157499999996" header="0.3" footer="0.3"/>
  <pageSetup paperSize="9" scale="44" fitToHeight="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zoomScale="80" zoomScaleNormal="80" workbookViewId="0">
      <selection activeCell="A58" sqref="A58:B58"/>
    </sheetView>
  </sheetViews>
  <sheetFormatPr defaultColWidth="9.140625" defaultRowHeight="15" x14ac:dyDescent="0.25"/>
  <cols>
    <col min="1" max="1" width="68.42578125" style="1" customWidth="1"/>
    <col min="2" max="2" width="35.85546875" style="1" customWidth="1"/>
    <col min="3" max="3" width="24.140625" style="1" customWidth="1"/>
    <col min="4" max="4" width="39.7109375" style="1" customWidth="1"/>
    <col min="5" max="5" width="66.140625" style="63" hidden="1" customWidth="1"/>
    <col min="6" max="6" width="18.5703125" style="63" hidden="1" customWidth="1"/>
    <col min="7" max="7" width="8" style="63" hidden="1" customWidth="1"/>
    <col min="8" max="8" width="7" style="63" hidden="1" customWidth="1"/>
    <col min="9" max="9" width="28.42578125" style="3" customWidth="1"/>
    <col min="10" max="10" width="12.5703125" style="1" customWidth="1"/>
    <col min="11" max="16" width="101.140625" style="1" customWidth="1"/>
    <col min="17" max="16384" width="9.140625" style="1"/>
  </cols>
  <sheetData>
    <row r="1" spans="1:9" ht="15" customHeight="1" x14ac:dyDescent="0.25">
      <c r="B1" s="2"/>
      <c r="C1" s="2"/>
      <c r="D1" s="2"/>
      <c r="E1" s="21"/>
      <c r="F1" s="21"/>
      <c r="G1" s="21"/>
      <c r="I1" s="2" t="s">
        <v>36</v>
      </c>
    </row>
    <row r="2" spans="1:9" ht="50.25" customHeight="1" x14ac:dyDescent="0.25">
      <c r="A2" s="46" t="s">
        <v>45</v>
      </c>
      <c r="B2" s="47"/>
      <c r="C2" s="47"/>
      <c r="D2" s="48"/>
      <c r="E2" s="21"/>
      <c r="F2" s="21"/>
      <c r="G2" s="21"/>
      <c r="I2" s="37" t="s">
        <v>17</v>
      </c>
    </row>
    <row r="3" spans="1:9" x14ac:dyDescent="0.25">
      <c r="A3" s="10"/>
      <c r="B3" s="4"/>
      <c r="C3" s="4"/>
      <c r="D3" s="22"/>
      <c r="E3" s="21"/>
      <c r="F3" s="21"/>
      <c r="G3" s="21"/>
      <c r="I3" s="38"/>
    </row>
    <row r="4" spans="1:9" x14ac:dyDescent="0.25">
      <c r="A4" s="56" t="s">
        <v>9</v>
      </c>
      <c r="B4" s="57"/>
      <c r="C4" s="57"/>
      <c r="D4" s="58"/>
      <c r="E4" s="21"/>
      <c r="F4" s="21"/>
      <c r="G4" s="21"/>
      <c r="I4" s="38"/>
    </row>
    <row r="5" spans="1:9" ht="30.75" customHeight="1" x14ac:dyDescent="0.25">
      <c r="A5" s="59" t="s">
        <v>37</v>
      </c>
      <c r="B5" s="60"/>
      <c r="C5" s="60"/>
      <c r="D5" s="61"/>
      <c r="E5" s="21"/>
      <c r="F5" s="21"/>
      <c r="G5" s="21"/>
      <c r="I5" s="38"/>
    </row>
    <row r="6" spans="1:9" ht="18" customHeight="1" x14ac:dyDescent="0.25">
      <c r="A6" s="10"/>
      <c r="B6" s="4"/>
      <c r="C6" s="4"/>
      <c r="D6" s="23"/>
      <c r="I6" s="38"/>
    </row>
    <row r="7" spans="1:9" ht="63.75" customHeight="1" x14ac:dyDescent="0.25">
      <c r="A7" s="34" t="s">
        <v>2</v>
      </c>
      <c r="B7" s="35"/>
      <c r="C7" s="36"/>
      <c r="D7" s="28"/>
      <c r="E7" s="63" t="s">
        <v>11</v>
      </c>
      <c r="F7" s="63" t="s">
        <v>28</v>
      </c>
      <c r="G7" s="63">
        <v>5689619</v>
      </c>
      <c r="H7" s="63">
        <v>11.3</v>
      </c>
      <c r="I7" s="12"/>
    </row>
    <row r="8" spans="1:9" ht="48" customHeight="1" x14ac:dyDescent="0.25">
      <c r="A8" s="34" t="s">
        <v>10</v>
      </c>
      <c r="B8" s="35"/>
      <c r="C8" s="36"/>
      <c r="D8" s="18"/>
      <c r="E8" s="63" t="s">
        <v>12</v>
      </c>
      <c r="F8" s="63" t="s">
        <v>29</v>
      </c>
      <c r="G8" s="63">
        <v>5286441</v>
      </c>
      <c r="H8" s="63">
        <v>1.7</v>
      </c>
      <c r="I8" s="16" t="s">
        <v>18</v>
      </c>
    </row>
    <row r="9" spans="1:9" x14ac:dyDescent="0.25">
      <c r="A9" s="34" t="s">
        <v>30</v>
      </c>
      <c r="B9" s="35"/>
      <c r="C9" s="36"/>
      <c r="D9" s="18"/>
      <c r="E9" s="63" t="s">
        <v>13</v>
      </c>
      <c r="G9" s="63">
        <v>7619238</v>
      </c>
      <c r="H9" s="63">
        <v>3.3</v>
      </c>
      <c r="I9" s="16" t="s">
        <v>18</v>
      </c>
    </row>
    <row r="10" spans="1:9" x14ac:dyDescent="0.25">
      <c r="A10" s="34" t="s">
        <v>31</v>
      </c>
      <c r="B10" s="35"/>
      <c r="C10" s="36"/>
      <c r="D10" s="18"/>
      <c r="E10" s="63" t="s">
        <v>8</v>
      </c>
      <c r="G10" s="63">
        <v>9744428</v>
      </c>
      <c r="H10" s="63">
        <v>1</v>
      </c>
      <c r="I10" s="16" t="s">
        <v>18</v>
      </c>
    </row>
    <row r="11" spans="1:9" ht="15" customHeight="1" x14ac:dyDescent="0.25">
      <c r="A11" s="34" t="s">
        <v>32</v>
      </c>
      <c r="B11" s="35"/>
      <c r="C11" s="36"/>
      <c r="D11" s="24"/>
      <c r="E11" s="63" t="s">
        <v>14</v>
      </c>
      <c r="G11" s="63">
        <v>5293808</v>
      </c>
      <c r="H11" s="63">
        <v>0.89</v>
      </c>
      <c r="I11" s="12"/>
    </row>
    <row r="12" spans="1:9" ht="15" customHeight="1" x14ac:dyDescent="0.25">
      <c r="A12" s="34" t="s">
        <v>1</v>
      </c>
      <c r="B12" s="35"/>
      <c r="C12" s="36"/>
      <c r="D12" s="24"/>
      <c r="E12" s="63" t="s">
        <v>15</v>
      </c>
      <c r="G12" s="63">
        <v>3762482</v>
      </c>
      <c r="H12" s="64">
        <v>3.5</v>
      </c>
      <c r="I12" s="12"/>
    </row>
    <row r="13" spans="1:9" ht="15" customHeight="1" x14ac:dyDescent="0.25">
      <c r="A13" s="11"/>
      <c r="B13" s="7"/>
      <c r="C13" s="8"/>
      <c r="D13" s="8"/>
      <c r="E13" s="63" t="s">
        <v>16</v>
      </c>
      <c r="G13" s="63">
        <v>2478337</v>
      </c>
      <c r="H13" s="63">
        <v>0.74</v>
      </c>
      <c r="I13" s="12"/>
    </row>
    <row r="14" spans="1:9" ht="110.25" customHeight="1" x14ac:dyDescent="0.25">
      <c r="A14" s="49" t="s">
        <v>46</v>
      </c>
      <c r="B14" s="50"/>
      <c r="C14" s="5" t="s">
        <v>6</v>
      </c>
      <c r="D14" s="6"/>
      <c r="E14" s="67"/>
      <c r="G14" s="63">
        <v>2306308</v>
      </c>
      <c r="H14" s="63">
        <v>1.2</v>
      </c>
      <c r="I14" s="13"/>
    </row>
    <row r="15" spans="1:9" ht="20.25" customHeight="1" x14ac:dyDescent="0.25">
      <c r="A15" s="11"/>
      <c r="B15" s="7"/>
      <c r="C15" s="8"/>
      <c r="D15" s="8"/>
      <c r="E15" s="67"/>
      <c r="G15" s="63">
        <v>7038189</v>
      </c>
      <c r="H15" s="63">
        <v>6.5</v>
      </c>
      <c r="I15" s="12"/>
    </row>
    <row r="16" spans="1:9" ht="60" customHeight="1" x14ac:dyDescent="0.25">
      <c r="A16" s="49" t="s">
        <v>57</v>
      </c>
      <c r="B16" s="50"/>
      <c r="C16" s="5" t="s">
        <v>7</v>
      </c>
      <c r="D16" s="6"/>
      <c r="G16" s="63">
        <v>2467904</v>
      </c>
      <c r="H16" s="63">
        <v>3.5</v>
      </c>
      <c r="I16" s="13" t="str">
        <f>IF(D8="týdenní stacionáře",IF(260&gt;=D16,"VYPLŇTE","chybná hodnota - služba týdenní stacionář není poskytována o víkendech"),IF(D8&lt;&gt;"týdenní stacionář","-","-"))</f>
        <v>-</v>
      </c>
    </row>
    <row r="17" spans="1:9" ht="17.25" customHeight="1" x14ac:dyDescent="0.25">
      <c r="A17" s="11"/>
      <c r="B17" s="7"/>
      <c r="C17" s="8"/>
      <c r="D17" s="8"/>
      <c r="G17" s="63">
        <v>9858212</v>
      </c>
      <c r="H17" s="63">
        <v>1.49</v>
      </c>
      <c r="I17" s="12"/>
    </row>
    <row r="18" spans="1:9" ht="15" customHeight="1" x14ac:dyDescent="0.25">
      <c r="A18" s="40" t="s">
        <v>47</v>
      </c>
      <c r="B18" s="30" t="s">
        <v>21</v>
      </c>
      <c r="C18" s="41" t="s">
        <v>4</v>
      </c>
      <c r="D18" s="42"/>
      <c r="G18" s="63">
        <v>4294407</v>
      </c>
      <c r="H18" s="63">
        <v>3.95</v>
      </c>
      <c r="I18" s="43"/>
    </row>
    <row r="19" spans="1:9" ht="15" customHeight="1" x14ac:dyDescent="0.25">
      <c r="A19" s="40"/>
      <c r="B19" s="31" t="s">
        <v>19</v>
      </c>
      <c r="C19" s="41"/>
      <c r="D19" s="42"/>
      <c r="G19" s="63">
        <v>3984480</v>
      </c>
      <c r="H19" s="63">
        <v>3.5</v>
      </c>
      <c r="I19" s="44"/>
    </row>
    <row r="20" spans="1:9" ht="15" customHeight="1" x14ac:dyDescent="0.25">
      <c r="A20" s="40"/>
      <c r="B20" s="31" t="s">
        <v>20</v>
      </c>
      <c r="C20" s="41"/>
      <c r="D20" s="42"/>
      <c r="G20" s="63">
        <v>5513149</v>
      </c>
      <c r="H20" s="63">
        <v>3</v>
      </c>
      <c r="I20" s="45"/>
    </row>
    <row r="21" spans="1:9" ht="15" customHeight="1" x14ac:dyDescent="0.25">
      <c r="A21" s="11"/>
      <c r="B21" s="7"/>
      <c r="C21" s="8"/>
      <c r="D21" s="8"/>
      <c r="G21" s="63">
        <v>5003673</v>
      </c>
      <c r="H21" s="63">
        <v>0.78</v>
      </c>
      <c r="I21" s="12"/>
    </row>
    <row r="22" spans="1:9" ht="15" customHeight="1" x14ac:dyDescent="0.25">
      <c r="A22" s="40" t="s">
        <v>48</v>
      </c>
      <c r="B22" s="30" t="s">
        <v>22</v>
      </c>
      <c r="C22" s="41" t="s">
        <v>4</v>
      </c>
      <c r="D22" s="42"/>
      <c r="G22" s="63">
        <v>5808925</v>
      </c>
      <c r="H22" s="63">
        <v>1</v>
      </c>
      <c r="I22" s="43"/>
    </row>
    <row r="23" spans="1:9" ht="15" customHeight="1" x14ac:dyDescent="0.25">
      <c r="A23" s="40"/>
      <c r="B23" s="31" t="s">
        <v>19</v>
      </c>
      <c r="C23" s="41"/>
      <c r="D23" s="42"/>
      <c r="G23" s="63">
        <v>9590483</v>
      </c>
      <c r="H23" s="63">
        <v>0.75</v>
      </c>
      <c r="I23" s="44"/>
    </row>
    <row r="24" spans="1:9" ht="15" customHeight="1" x14ac:dyDescent="0.25">
      <c r="A24" s="40"/>
      <c r="B24" s="31" t="s">
        <v>20</v>
      </c>
      <c r="C24" s="41"/>
      <c r="D24" s="42"/>
      <c r="G24" s="63">
        <v>5433195</v>
      </c>
      <c r="H24" s="63">
        <v>9</v>
      </c>
      <c r="I24" s="45"/>
    </row>
    <row r="25" spans="1:9" ht="15" customHeight="1" x14ac:dyDescent="0.25">
      <c r="A25" s="11"/>
      <c r="B25" s="7"/>
      <c r="C25" s="8"/>
      <c r="D25" s="8"/>
      <c r="G25" s="63">
        <v>2513818</v>
      </c>
      <c r="H25" s="63">
        <v>4.7</v>
      </c>
      <c r="I25" s="12"/>
    </row>
    <row r="26" spans="1:9" ht="15" customHeight="1" x14ac:dyDescent="0.25">
      <c r="A26" s="40" t="s">
        <v>49</v>
      </c>
      <c r="B26" s="30" t="s">
        <v>23</v>
      </c>
      <c r="C26" s="41" t="s">
        <v>4</v>
      </c>
      <c r="D26" s="42"/>
      <c r="G26" s="63">
        <v>8388548</v>
      </c>
      <c r="H26" s="63">
        <v>2.65</v>
      </c>
      <c r="I26" s="43"/>
    </row>
    <row r="27" spans="1:9" ht="15" customHeight="1" x14ac:dyDescent="0.25">
      <c r="A27" s="40"/>
      <c r="B27" s="31" t="s">
        <v>19</v>
      </c>
      <c r="C27" s="41"/>
      <c r="D27" s="42"/>
      <c r="G27" s="63">
        <v>2016414</v>
      </c>
      <c r="H27" s="63">
        <v>0.52</v>
      </c>
      <c r="I27" s="44"/>
    </row>
    <row r="28" spans="1:9" ht="15" customHeight="1" x14ac:dyDescent="0.25">
      <c r="A28" s="40"/>
      <c r="B28" s="31" t="s">
        <v>20</v>
      </c>
      <c r="C28" s="41"/>
      <c r="D28" s="42"/>
      <c r="G28" s="63">
        <v>7485803</v>
      </c>
      <c r="H28" s="63">
        <v>1</v>
      </c>
      <c r="I28" s="45"/>
    </row>
    <row r="29" spans="1:9" ht="15" customHeight="1" x14ac:dyDescent="0.25">
      <c r="A29" s="11"/>
      <c r="B29" s="7"/>
      <c r="C29" s="8"/>
      <c r="D29" s="8"/>
      <c r="G29" s="63">
        <v>1293672</v>
      </c>
      <c r="H29" s="63">
        <v>0.5</v>
      </c>
      <c r="I29" s="12"/>
    </row>
    <row r="30" spans="1:9" ht="15" customHeight="1" x14ac:dyDescent="0.25">
      <c r="A30" s="40" t="s">
        <v>47</v>
      </c>
      <c r="B30" s="30" t="s">
        <v>24</v>
      </c>
      <c r="C30" s="41" t="s">
        <v>4</v>
      </c>
      <c r="D30" s="42"/>
      <c r="G30" s="63">
        <v>1685503</v>
      </c>
      <c r="H30" s="63">
        <v>4.5199999999999996</v>
      </c>
      <c r="I30" s="43"/>
    </row>
    <row r="31" spans="1:9" ht="15" customHeight="1" x14ac:dyDescent="0.25">
      <c r="A31" s="40"/>
      <c r="B31" s="31" t="s">
        <v>19</v>
      </c>
      <c r="C31" s="41"/>
      <c r="D31" s="42"/>
      <c r="G31" s="63">
        <v>5378423</v>
      </c>
      <c r="H31" s="63">
        <v>0.6</v>
      </c>
      <c r="I31" s="44"/>
    </row>
    <row r="32" spans="1:9" ht="15" customHeight="1" x14ac:dyDescent="0.25">
      <c r="A32" s="40"/>
      <c r="B32" s="31" t="s">
        <v>20</v>
      </c>
      <c r="C32" s="41"/>
      <c r="D32" s="42"/>
      <c r="G32" s="63">
        <v>1388181</v>
      </c>
      <c r="H32" s="63">
        <v>4</v>
      </c>
      <c r="I32" s="45"/>
    </row>
    <row r="33" spans="1:9" ht="15" customHeight="1" x14ac:dyDescent="0.25">
      <c r="A33" s="11"/>
      <c r="B33" s="7"/>
      <c r="C33" s="8"/>
      <c r="D33" s="8"/>
      <c r="G33" s="63">
        <v>2530271</v>
      </c>
      <c r="H33" s="63">
        <v>18.2</v>
      </c>
      <c r="I33" s="12"/>
    </row>
    <row r="34" spans="1:9" ht="15" customHeight="1" x14ac:dyDescent="0.25">
      <c r="A34" s="32" t="s">
        <v>50</v>
      </c>
      <c r="B34" s="32"/>
      <c r="C34" s="33"/>
      <c r="D34" s="9">
        <f>D18+D22+D26+D30</f>
        <v>0</v>
      </c>
      <c r="G34" s="63">
        <v>6899592</v>
      </c>
      <c r="H34" s="63">
        <v>4</v>
      </c>
      <c r="I34" s="14"/>
    </row>
    <row r="35" spans="1:9" ht="15" customHeight="1" x14ac:dyDescent="0.25">
      <c r="A35" s="11"/>
      <c r="B35" s="7"/>
      <c r="C35" s="8"/>
      <c r="D35" s="8"/>
      <c r="G35" s="63">
        <v>3044566</v>
      </c>
      <c r="H35" s="63">
        <v>14.31</v>
      </c>
      <c r="I35" s="12"/>
    </row>
    <row r="36" spans="1:9" ht="15" customHeight="1" x14ac:dyDescent="0.25">
      <c r="A36" s="40" t="s">
        <v>51</v>
      </c>
      <c r="B36" s="30" t="s">
        <v>21</v>
      </c>
      <c r="C36" s="41" t="s">
        <v>4</v>
      </c>
      <c r="D36" s="42"/>
      <c r="G36" s="63">
        <v>5904721</v>
      </c>
      <c r="H36" s="63">
        <v>20.5</v>
      </c>
      <c r="I36" s="43"/>
    </row>
    <row r="37" spans="1:9" ht="15" customHeight="1" x14ac:dyDescent="0.25">
      <c r="A37" s="40"/>
      <c r="B37" s="31" t="s">
        <v>19</v>
      </c>
      <c r="C37" s="41"/>
      <c r="D37" s="42"/>
      <c r="G37" s="63">
        <v>4134002</v>
      </c>
      <c r="H37" s="63">
        <v>24</v>
      </c>
      <c r="I37" s="44"/>
    </row>
    <row r="38" spans="1:9" ht="15" customHeight="1" x14ac:dyDescent="0.25">
      <c r="A38" s="40"/>
      <c r="B38" s="31" t="s">
        <v>20</v>
      </c>
      <c r="C38" s="41"/>
      <c r="D38" s="42"/>
      <c r="G38" s="63">
        <v>1106219</v>
      </c>
      <c r="H38" s="63">
        <v>1.2</v>
      </c>
      <c r="I38" s="45"/>
    </row>
    <row r="39" spans="1:9" ht="15" customHeight="1" x14ac:dyDescent="0.25">
      <c r="A39" s="11"/>
      <c r="B39" s="7"/>
      <c r="C39" s="8"/>
      <c r="D39" s="8"/>
      <c r="G39" s="63">
        <v>2846826</v>
      </c>
      <c r="H39" s="63">
        <v>2.95</v>
      </c>
      <c r="I39" s="12"/>
    </row>
    <row r="40" spans="1:9" ht="15" customHeight="1" x14ac:dyDescent="0.25">
      <c r="A40" s="40" t="s">
        <v>51</v>
      </c>
      <c r="B40" s="30" t="s">
        <v>22</v>
      </c>
      <c r="C40" s="41" t="s">
        <v>4</v>
      </c>
      <c r="D40" s="42"/>
      <c r="G40" s="63">
        <v>9983492</v>
      </c>
      <c r="H40" s="63">
        <v>2</v>
      </c>
      <c r="I40" s="43"/>
    </row>
    <row r="41" spans="1:9" ht="15" customHeight="1" x14ac:dyDescent="0.25">
      <c r="A41" s="40"/>
      <c r="B41" s="31" t="s">
        <v>19</v>
      </c>
      <c r="C41" s="41"/>
      <c r="D41" s="42"/>
      <c r="G41" s="63">
        <v>3754014</v>
      </c>
      <c r="H41" s="63">
        <v>2.72</v>
      </c>
      <c r="I41" s="44"/>
    </row>
    <row r="42" spans="1:9" ht="15" customHeight="1" x14ac:dyDescent="0.25">
      <c r="A42" s="40"/>
      <c r="B42" s="31" t="s">
        <v>20</v>
      </c>
      <c r="C42" s="41"/>
      <c r="D42" s="42"/>
      <c r="G42" s="63">
        <v>5909265</v>
      </c>
      <c r="H42" s="63">
        <v>5</v>
      </c>
      <c r="I42" s="45"/>
    </row>
    <row r="43" spans="1:9" ht="15" customHeight="1" x14ac:dyDescent="0.25">
      <c r="A43" s="11"/>
      <c r="B43" s="7"/>
      <c r="C43" s="8"/>
      <c r="D43" s="8"/>
      <c r="G43" s="63">
        <v>1083245</v>
      </c>
      <c r="H43" s="63">
        <v>1.04</v>
      </c>
      <c r="I43" s="12"/>
    </row>
    <row r="44" spans="1:9" ht="15" customHeight="1" x14ac:dyDescent="0.25">
      <c r="A44" s="40" t="s">
        <v>51</v>
      </c>
      <c r="B44" s="30" t="s">
        <v>23</v>
      </c>
      <c r="C44" s="41" t="s">
        <v>4</v>
      </c>
      <c r="D44" s="42"/>
      <c r="G44" s="63">
        <v>5924626</v>
      </c>
      <c r="H44" s="63">
        <v>7</v>
      </c>
      <c r="I44" s="43"/>
    </row>
    <row r="45" spans="1:9" ht="15" customHeight="1" x14ac:dyDescent="0.25">
      <c r="A45" s="40"/>
      <c r="B45" s="31" t="s">
        <v>19</v>
      </c>
      <c r="C45" s="41"/>
      <c r="D45" s="42"/>
      <c r="G45" s="63">
        <v>7727959</v>
      </c>
      <c r="H45" s="63">
        <v>6.75</v>
      </c>
      <c r="I45" s="44"/>
    </row>
    <row r="46" spans="1:9" ht="15" customHeight="1" x14ac:dyDescent="0.25">
      <c r="A46" s="40"/>
      <c r="B46" s="31" t="s">
        <v>20</v>
      </c>
      <c r="C46" s="41"/>
      <c r="D46" s="42"/>
      <c r="G46" s="63">
        <v>7829424</v>
      </c>
      <c r="H46" s="63">
        <v>3</v>
      </c>
      <c r="I46" s="45"/>
    </row>
    <row r="47" spans="1:9" ht="15" customHeight="1" x14ac:dyDescent="0.25">
      <c r="A47" s="11"/>
      <c r="B47" s="7"/>
      <c r="C47" s="8"/>
      <c r="D47" s="8"/>
      <c r="G47" s="63">
        <v>1412381</v>
      </c>
      <c r="H47" s="63">
        <v>2.8</v>
      </c>
      <c r="I47" s="12"/>
    </row>
    <row r="48" spans="1:9" ht="15" customHeight="1" x14ac:dyDescent="0.25">
      <c r="A48" s="40" t="s">
        <v>51</v>
      </c>
      <c r="B48" s="30" t="s">
        <v>24</v>
      </c>
      <c r="C48" s="41" t="s">
        <v>4</v>
      </c>
      <c r="D48" s="42"/>
      <c r="G48" s="63">
        <v>1951334</v>
      </c>
      <c r="H48" s="63">
        <v>11</v>
      </c>
      <c r="I48" s="43"/>
    </row>
    <row r="49" spans="1:9" ht="15" customHeight="1" x14ac:dyDescent="0.25">
      <c r="A49" s="40"/>
      <c r="B49" s="31" t="s">
        <v>19</v>
      </c>
      <c r="C49" s="41"/>
      <c r="D49" s="42"/>
      <c r="G49" s="63">
        <v>8677202</v>
      </c>
      <c r="H49" s="63">
        <v>2.2000000000000002</v>
      </c>
      <c r="I49" s="44"/>
    </row>
    <row r="50" spans="1:9" ht="15" customHeight="1" x14ac:dyDescent="0.25">
      <c r="A50" s="40"/>
      <c r="B50" s="31" t="s">
        <v>20</v>
      </c>
      <c r="C50" s="41"/>
      <c r="D50" s="42"/>
      <c r="G50" s="63">
        <v>5520871</v>
      </c>
      <c r="H50" s="63">
        <v>1</v>
      </c>
      <c r="I50" s="45"/>
    </row>
    <row r="51" spans="1:9" ht="18" customHeight="1" x14ac:dyDescent="0.25">
      <c r="A51" s="11"/>
      <c r="B51" s="7"/>
      <c r="C51" s="8"/>
      <c r="D51" s="8"/>
      <c r="G51" s="63">
        <v>5261501</v>
      </c>
      <c r="H51" s="63">
        <v>1</v>
      </c>
      <c r="I51" s="12"/>
    </row>
    <row r="52" spans="1:9" ht="43.5" customHeight="1" x14ac:dyDescent="0.25">
      <c r="A52" s="51" t="s">
        <v>52</v>
      </c>
      <c r="B52" s="52"/>
      <c r="C52" s="53"/>
      <c r="D52" s="9">
        <f>D36+D40+D44+D48</f>
        <v>0</v>
      </c>
      <c r="F52" s="63" t="e">
        <f>VLOOKUP(D11:D11,G:H,2,0)</f>
        <v>#N/A</v>
      </c>
      <c r="G52" s="63">
        <v>5877715</v>
      </c>
      <c r="H52" s="63">
        <v>4.5</v>
      </c>
      <c r="I52" s="15" t="e">
        <f>IF(D52&gt;F52,"plánované přepočetné úvazky v přímé péči převyšují úvazky uvedené v Síti SK na rok 2018","OK")</f>
        <v>#N/A</v>
      </c>
    </row>
    <row r="53" spans="1:9" ht="18" customHeight="1" x14ac:dyDescent="0.25">
      <c r="A53" s="11"/>
      <c r="B53" s="7"/>
      <c r="C53" s="8"/>
      <c r="D53" s="8"/>
      <c r="G53" s="63">
        <v>2656881</v>
      </c>
      <c r="H53" s="63">
        <v>5.5</v>
      </c>
      <c r="I53" s="12"/>
    </row>
    <row r="54" spans="1:9" ht="28.5" hidden="1" customHeight="1" x14ac:dyDescent="0.25">
      <c r="A54" s="49" t="s">
        <v>25</v>
      </c>
      <c r="B54" s="50"/>
      <c r="C54" s="5" t="s">
        <v>3</v>
      </c>
      <c r="D54" s="26"/>
      <c r="G54" s="63">
        <v>8025005</v>
      </c>
      <c r="H54" s="63">
        <v>6.5</v>
      </c>
      <c r="I54" s="16"/>
    </row>
    <row r="55" spans="1:9" ht="18" hidden="1" customHeight="1" x14ac:dyDescent="0.25">
      <c r="A55" s="11"/>
      <c r="B55" s="7"/>
      <c r="C55" s="8"/>
      <c r="D55" s="8"/>
      <c r="G55" s="63">
        <v>3397992</v>
      </c>
      <c r="H55" s="63">
        <v>0.91</v>
      </c>
      <c r="I55" s="12"/>
    </row>
    <row r="56" spans="1:9" ht="46.5" customHeight="1" x14ac:dyDescent="0.25">
      <c r="A56" s="49" t="s">
        <v>58</v>
      </c>
      <c r="B56" s="50"/>
      <c r="C56" s="5" t="s">
        <v>5</v>
      </c>
      <c r="D56" s="27"/>
      <c r="G56" s="63">
        <v>8284453</v>
      </c>
      <c r="H56" s="63">
        <v>6.36</v>
      </c>
      <c r="I56" s="16"/>
    </row>
    <row r="57" spans="1:9" ht="18" customHeight="1" x14ac:dyDescent="0.25">
      <c r="A57" s="11"/>
      <c r="B57" s="7"/>
      <c r="C57" s="8"/>
      <c r="D57" s="8"/>
      <c r="G57" s="63">
        <v>5685092</v>
      </c>
      <c r="H57" s="63">
        <v>2.6</v>
      </c>
      <c r="I57" s="12"/>
    </row>
    <row r="58" spans="1:9" ht="48" customHeight="1" x14ac:dyDescent="0.25">
      <c r="A58" s="54" t="s">
        <v>59</v>
      </c>
      <c r="B58" s="55"/>
      <c r="C58" s="19" t="s">
        <v>0</v>
      </c>
      <c r="D58" s="25"/>
      <c r="G58" s="63">
        <v>4329819</v>
      </c>
      <c r="H58" s="63">
        <v>8.23</v>
      </c>
      <c r="I58" s="20" t="s">
        <v>33</v>
      </c>
    </row>
    <row r="59" spans="1:9" ht="18.75" customHeight="1" x14ac:dyDescent="0.25">
      <c r="A59" s="11"/>
      <c r="B59" s="7"/>
      <c r="C59" s="8"/>
      <c r="D59" s="8"/>
      <c r="G59" s="63">
        <v>1876631</v>
      </c>
      <c r="H59" s="63">
        <v>2.2999999999999998</v>
      </c>
      <c r="I59" s="12"/>
    </row>
    <row r="60" spans="1:9" ht="45.75" hidden="1" customHeight="1" x14ac:dyDescent="0.25">
      <c r="A60" s="54" t="s">
        <v>35</v>
      </c>
      <c r="B60" s="55"/>
      <c r="C60" s="19" t="s">
        <v>0</v>
      </c>
      <c r="D60" s="25"/>
      <c r="G60" s="63">
        <v>5687301</v>
      </c>
      <c r="H60" s="63">
        <v>4.4400000000000004</v>
      </c>
      <c r="I60" s="20" t="s">
        <v>26</v>
      </c>
    </row>
    <row r="61" spans="1:9" ht="15.75" hidden="1" customHeight="1" x14ac:dyDescent="0.25">
      <c r="A61" s="11"/>
      <c r="B61" s="7"/>
      <c r="C61" s="8"/>
      <c r="D61" s="8"/>
      <c r="G61" s="63">
        <v>8472463</v>
      </c>
      <c r="H61" s="63">
        <v>2.1</v>
      </c>
      <c r="I61" s="12"/>
    </row>
    <row r="62" spans="1:9" ht="59.25" customHeight="1" x14ac:dyDescent="0.25">
      <c r="A62" s="40" t="s">
        <v>34</v>
      </c>
      <c r="B62" s="40"/>
      <c r="C62" s="29" t="s">
        <v>0</v>
      </c>
      <c r="D62" s="18"/>
      <c r="G62" s="63">
        <v>8414595</v>
      </c>
      <c r="H62" s="63">
        <v>4.17</v>
      </c>
      <c r="I62" s="16" t="s">
        <v>27</v>
      </c>
    </row>
    <row r="63" spans="1:9" ht="15.75" customHeight="1" x14ac:dyDescent="0.25">
      <c r="A63" s="11"/>
      <c r="B63" s="7"/>
      <c r="C63" s="8"/>
      <c r="D63" s="8"/>
      <c r="G63" s="63">
        <v>4595988</v>
      </c>
      <c r="H63" s="63">
        <v>1.4</v>
      </c>
      <c r="I63" s="12"/>
    </row>
    <row r="64" spans="1:9" ht="99.75" customHeight="1" x14ac:dyDescent="0.25">
      <c r="A64" s="39" t="s">
        <v>53</v>
      </c>
      <c r="B64" s="39"/>
      <c r="C64" s="39"/>
      <c r="D64" s="18"/>
      <c r="G64" s="63">
        <v>4571847</v>
      </c>
      <c r="H64" s="63">
        <v>5.0999999999999996</v>
      </c>
      <c r="I64" s="17"/>
    </row>
    <row r="65" spans="7:8" x14ac:dyDescent="0.25">
      <c r="G65" s="63">
        <v>4514392</v>
      </c>
      <c r="H65" s="63">
        <v>2.0699999999999998</v>
      </c>
    </row>
    <row r="66" spans="7:8" x14ac:dyDescent="0.25">
      <c r="G66" s="63">
        <v>9608290</v>
      </c>
      <c r="H66" s="63">
        <v>1.5</v>
      </c>
    </row>
    <row r="67" spans="7:8" x14ac:dyDescent="0.25">
      <c r="G67" s="63">
        <v>7589579</v>
      </c>
      <c r="H67" s="63">
        <v>2.0499999999999998</v>
      </c>
    </row>
    <row r="68" spans="7:8" x14ac:dyDescent="0.25">
      <c r="G68" s="63">
        <v>2245564</v>
      </c>
      <c r="H68" s="63">
        <v>1.05</v>
      </c>
    </row>
    <row r="69" spans="7:8" x14ac:dyDescent="0.25">
      <c r="G69" s="63">
        <v>6732567</v>
      </c>
      <c r="H69" s="63">
        <v>7</v>
      </c>
    </row>
    <row r="70" spans="7:8" x14ac:dyDescent="0.25">
      <c r="G70" s="63">
        <v>5328826</v>
      </c>
      <c r="H70" s="63">
        <v>1</v>
      </c>
    </row>
    <row r="71" spans="7:8" x14ac:dyDescent="0.25">
      <c r="G71" s="63">
        <v>9900930</v>
      </c>
      <c r="H71" s="63">
        <v>4.0999999999999996</v>
      </c>
    </row>
    <row r="72" spans="7:8" x14ac:dyDescent="0.25">
      <c r="G72" s="63">
        <v>8834319</v>
      </c>
      <c r="H72" s="63">
        <v>2</v>
      </c>
    </row>
    <row r="73" spans="7:8" x14ac:dyDescent="0.25">
      <c r="G73" s="63">
        <v>7058421</v>
      </c>
      <c r="H73" s="63">
        <v>3.4</v>
      </c>
    </row>
    <row r="74" spans="7:8" x14ac:dyDescent="0.25">
      <c r="G74" s="63">
        <v>2017666</v>
      </c>
      <c r="H74" s="63">
        <v>6.4</v>
      </c>
    </row>
    <row r="75" spans="7:8" x14ac:dyDescent="0.25">
      <c r="G75" s="63">
        <v>2199417</v>
      </c>
      <c r="H75" s="63">
        <v>2</v>
      </c>
    </row>
    <row r="76" spans="7:8" x14ac:dyDescent="0.25">
      <c r="G76" s="63">
        <v>7671518</v>
      </c>
      <c r="H76" s="63">
        <v>8.41</v>
      </c>
    </row>
    <row r="77" spans="7:8" x14ac:dyDescent="0.25">
      <c r="G77" s="63">
        <v>6318138</v>
      </c>
      <c r="H77" s="63">
        <v>14.26</v>
      </c>
    </row>
    <row r="78" spans="7:8" x14ac:dyDescent="0.25">
      <c r="G78" s="63">
        <v>8227522</v>
      </c>
      <c r="H78" s="63">
        <v>5.9</v>
      </c>
    </row>
    <row r="79" spans="7:8" x14ac:dyDescent="0.25">
      <c r="G79" s="63">
        <v>9892800</v>
      </c>
      <c r="H79" s="63">
        <v>0.5</v>
      </c>
    </row>
    <row r="80" spans="7:8" x14ac:dyDescent="0.25">
      <c r="G80" s="63">
        <v>6563563</v>
      </c>
      <c r="H80" s="63">
        <v>2.9</v>
      </c>
    </row>
    <row r="81" spans="7:8" x14ac:dyDescent="0.25">
      <c r="G81" s="63">
        <v>2667652</v>
      </c>
      <c r="H81" s="63">
        <v>2.86</v>
      </c>
    </row>
    <row r="82" spans="7:8" x14ac:dyDescent="0.25">
      <c r="G82" s="63">
        <v>2304479</v>
      </c>
      <c r="H82" s="63">
        <v>3.6</v>
      </c>
    </row>
    <row r="83" spans="7:8" x14ac:dyDescent="0.25">
      <c r="G83" s="63">
        <v>6554374</v>
      </c>
      <c r="H83" s="63">
        <v>3.85</v>
      </c>
    </row>
    <row r="84" spans="7:8" x14ac:dyDescent="0.25">
      <c r="G84" s="63">
        <v>5532702</v>
      </c>
      <c r="H84" s="63">
        <v>3.5</v>
      </c>
    </row>
    <row r="85" spans="7:8" x14ac:dyDescent="0.25">
      <c r="G85" s="63">
        <v>8034777</v>
      </c>
      <c r="H85" s="63">
        <v>10.7</v>
      </c>
    </row>
    <row r="86" spans="7:8" x14ac:dyDescent="0.25">
      <c r="G86" s="63">
        <v>9033762</v>
      </c>
      <c r="H86" s="63">
        <v>3.27</v>
      </c>
    </row>
  </sheetData>
  <sheetProtection algorithmName="SHA-512" hashValue="NYb2aznsfNaY0yYW7sk+Q7sCIAhMbcKSS4nEG+ozVNGtf02/iNXsIq/VfeneuZae/aInLu+fIZkX17gIFEXpMw==" saltValue="0XJBK05Cs3n4Z8HFr6IfjA==" spinCount="100000" sheet="1" objects="1" scenarios="1" formatRows="0"/>
  <mergeCells count="45">
    <mergeCell ref="A16:B16"/>
    <mergeCell ref="A2:D2"/>
    <mergeCell ref="I2:I6"/>
    <mergeCell ref="A4:D4"/>
    <mergeCell ref="A5:D5"/>
    <mergeCell ref="A14:B14"/>
    <mergeCell ref="A18:A20"/>
    <mergeCell ref="C18:C20"/>
    <mergeCell ref="D18:D20"/>
    <mergeCell ref="I18:I20"/>
    <mergeCell ref="A22:A24"/>
    <mergeCell ref="C22:C24"/>
    <mergeCell ref="D22:D24"/>
    <mergeCell ref="I22:I24"/>
    <mergeCell ref="A26:A28"/>
    <mergeCell ref="C26:C28"/>
    <mergeCell ref="D26:D28"/>
    <mergeCell ref="I26:I28"/>
    <mergeCell ref="A30:A32"/>
    <mergeCell ref="C30:C32"/>
    <mergeCell ref="D30:D32"/>
    <mergeCell ref="I30:I32"/>
    <mergeCell ref="A36:A38"/>
    <mergeCell ref="C36:C38"/>
    <mergeCell ref="D36:D38"/>
    <mergeCell ref="I36:I38"/>
    <mergeCell ref="A40:A42"/>
    <mergeCell ref="C40:C42"/>
    <mergeCell ref="D40:D42"/>
    <mergeCell ref="I40:I42"/>
    <mergeCell ref="A44:A46"/>
    <mergeCell ref="C44:C46"/>
    <mergeCell ref="D44:D46"/>
    <mergeCell ref="I44:I46"/>
    <mergeCell ref="A48:A50"/>
    <mergeCell ref="C48:C50"/>
    <mergeCell ref="D48:D50"/>
    <mergeCell ref="I48:I50"/>
    <mergeCell ref="A64:C64"/>
    <mergeCell ref="A52:C52"/>
    <mergeCell ref="A54:B54"/>
    <mergeCell ref="A56:B56"/>
    <mergeCell ref="A58:B58"/>
    <mergeCell ref="A60:B60"/>
    <mergeCell ref="A62:B62"/>
  </mergeCells>
  <conditionalFormatting sqref="D14">
    <cfRule type="expression" dxfId="176" priority="13">
      <formula>AND($D$8="sociálně terapeutické dílny",$D$10="ANO")</formula>
    </cfRule>
    <cfRule type="expression" dxfId="175" priority="152">
      <formula>$D$8="intervenční centra"</formula>
    </cfRule>
    <cfRule type="expression" dxfId="174" priority="153">
      <formula>$D$8="tísňová péče"</formula>
    </cfRule>
    <cfRule type="expression" dxfId="173" priority="154">
      <formula>$D$8="denní stacionáře"</formula>
    </cfRule>
    <cfRule type="expression" dxfId="172" priority="155">
      <formula>AND($D$8="odlehčovací služby",$D$10="ANO")</formula>
    </cfRule>
    <cfRule type="expression" dxfId="171" priority="156">
      <formula>$D$8="centra denních služeb"</formula>
    </cfRule>
    <cfRule type="expression" dxfId="170" priority="157">
      <formula>$D$8="podpora samostatného bydlení"</formula>
    </cfRule>
    <cfRule type="expression" dxfId="169" priority="158">
      <formula>$D$8="průvodcovské a předčitatelské služby"</formula>
    </cfRule>
    <cfRule type="expression" dxfId="168" priority="159">
      <formula>$D$8="pečovatelská služba"</formula>
    </cfRule>
    <cfRule type="expression" dxfId="167" priority="160">
      <formula>$D$8="osobní asistence"</formula>
    </cfRule>
    <cfRule type="expression" dxfId="166" priority="161">
      <formula>AND($D$8="sociální rehabilitace",$D$10="ANO")</formula>
    </cfRule>
    <cfRule type="expression" dxfId="165" priority="162">
      <formula>AND($D$8="služby následné péče",$D$10="ANO")</formula>
    </cfRule>
    <cfRule type="expression" dxfId="164" priority="163">
      <formula>$D$8="intervenční centra"</formula>
    </cfRule>
    <cfRule type="expression" dxfId="163" priority="164">
      <formula>$D$8="nízkoprahová zařízení pro děti a mládež"</formula>
    </cfRule>
    <cfRule type="expression" dxfId="162" priority="165">
      <formula>$D$8="nízkoprahová denní centra"</formula>
    </cfRule>
    <cfRule type="expression" dxfId="161" priority="166">
      <formula>$D$8="kontaktní centra"</formula>
    </cfRule>
    <cfRule type="expression" dxfId="160" priority="167">
      <formula>$D$8="terénní programy"</formula>
    </cfRule>
    <cfRule type="expression" dxfId="159" priority="168">
      <formula>$D$8="sociálně aktivizační služby pro seniory a osoby se zdravotním postižením"</formula>
    </cfRule>
    <cfRule type="expression" dxfId="158" priority="169">
      <formula>$D$8="sociálně aktivizační služby pro rodiny s dětmi"</formula>
    </cfRule>
    <cfRule type="expression" dxfId="157" priority="170">
      <formula>$D$8="krizová pomoc"</formula>
    </cfRule>
    <cfRule type="expression" dxfId="156" priority="171">
      <formula>$D$8="tlumočnické služby"</formula>
    </cfRule>
    <cfRule type="expression" dxfId="155" priority="172">
      <formula>$D$8="telefonická krizová pomoc"</formula>
    </cfRule>
    <cfRule type="expression" dxfId="154" priority="173">
      <formula>$D$8="raná péče"</formula>
    </cfRule>
    <cfRule type="expression" dxfId="153" priority="174">
      <formula>$D$8="odborné sociální poradenství"</formula>
    </cfRule>
    <cfRule type="cellIs" dxfId="152" priority="177" operator="notBetween">
      <formula>0</formula>
      <formula>12</formula>
    </cfRule>
  </conditionalFormatting>
  <conditionalFormatting sqref="D16">
    <cfRule type="expression" dxfId="151" priority="3">
      <formula>AND($D$8="sociálně terapeutické dílny",$D$9="ANO")</formula>
    </cfRule>
    <cfRule type="expression" dxfId="150" priority="9">
      <formula>AND($D$8="sociální rehabilitace",$D$9="ANO")</formula>
    </cfRule>
    <cfRule type="expression" dxfId="149" priority="108">
      <formula>$D$8="týdenní stacionáře"</formula>
    </cfRule>
    <cfRule type="expression" dxfId="148" priority="109">
      <formula>$D$8="terapeutické komunity"</formula>
    </cfRule>
    <cfRule type="expression" dxfId="147" priority="110">
      <formula>AND($D$8="služby následné péče",$D$9="ANO")</formula>
    </cfRule>
    <cfRule type="expression" dxfId="146" priority="111">
      <formula>AND($D$8="odlehčovací služby",$D$9="ANO")</formula>
    </cfRule>
    <cfRule type="expression" dxfId="145" priority="112">
      <formula>$D$8="noclehárny"</formula>
    </cfRule>
    <cfRule type="expression" dxfId="144" priority="113">
      <formula>$D$8="chráněné bydlení"</formula>
    </cfRule>
    <cfRule type="expression" dxfId="143" priority="114">
      <formula>$D$8="domy na půl cesty"</formula>
    </cfRule>
    <cfRule type="expression" dxfId="142" priority="115">
      <formula>$D$8="domovy se zvláštním režimem"</formula>
    </cfRule>
    <cfRule type="expression" dxfId="141" priority="116">
      <formula>$D$8="domovy pro seniory"</formula>
    </cfRule>
    <cfRule type="expression" dxfId="140" priority="117">
      <formula>$D$8="domovy pro osoby se zdravotním postižením"</formula>
    </cfRule>
    <cfRule type="expression" dxfId="139" priority="175">
      <formula>$D$8="azylové domy"</formula>
    </cfRule>
    <cfRule type="cellIs" dxfId="138" priority="176" operator="notBetween">
      <formula>0</formula>
      <formula>365</formula>
    </cfRule>
  </conditionalFormatting>
  <conditionalFormatting sqref="A16:C16">
    <cfRule type="expression" dxfId="137" priority="4">
      <formula>AND($D$8="sociálně terapeutické dílny",$D$9="ANO")</formula>
    </cfRule>
    <cfRule type="expression" dxfId="0" priority="10">
      <formula>AND($D$8="sociální rehabilitace",$D$9="ANO")</formula>
    </cfRule>
    <cfRule type="expression" dxfId="136" priority="14">
      <formula>AND($D$8="služby následné péče",$D$9="ANO")</formula>
    </cfRule>
    <cfRule type="expression" dxfId="135" priority="118">
      <formula>$D$8="týdenní stacionáře"</formula>
    </cfRule>
    <cfRule type="expression" dxfId="134" priority="119">
      <formula>$D$8="terapeutické komunity"</formula>
    </cfRule>
    <cfRule type="expression" dxfId="133" priority="120">
      <formula>AND($D$8="odlehčovací služby",$D$9="ANO")</formula>
    </cfRule>
    <cfRule type="expression" dxfId="132" priority="121">
      <formula>$D$8="noclehárny"</formula>
    </cfRule>
    <cfRule type="expression" dxfId="131" priority="122">
      <formula>$D$8="chráněné bydlení"</formula>
    </cfRule>
    <cfRule type="expression" dxfId="130" priority="123">
      <formula>$D$8="domy na půl cesty"</formula>
    </cfRule>
    <cfRule type="expression" dxfId="129" priority="124">
      <formula>$D$8="domovy se zvláštním režimem"</formula>
    </cfRule>
    <cfRule type="expression" dxfId="128" priority="125">
      <formula>$D$8="domovy pro seniory"</formula>
    </cfRule>
    <cfRule type="expression" dxfId="127" priority="126">
      <formula>$D$8="domovy pro osoby se zdravotním postižením"</formula>
    </cfRule>
    <cfRule type="expression" dxfId="126" priority="127">
      <formula>$D$8="azylové domy"</formula>
    </cfRule>
    <cfRule type="expression" dxfId="125" priority="151">
      <formula>$D$8="azylové domy"</formula>
    </cfRule>
  </conditionalFormatting>
  <conditionalFormatting sqref="A14:C14">
    <cfRule type="expression" dxfId="124" priority="128">
      <formula>$D$8="tísňová péče"</formula>
    </cfRule>
    <cfRule type="expression" dxfId="123" priority="129">
      <formula>$D$8="denní stacionáře"</formula>
    </cfRule>
    <cfRule type="expression" dxfId="122" priority="130">
      <formula>$D$8="centra denních služeb"</formula>
    </cfRule>
    <cfRule type="expression" dxfId="121" priority="131">
      <formula>AND($D$8="odlehčovací služby",$D$10="ANO")</formula>
    </cfRule>
    <cfRule type="expression" dxfId="120" priority="132">
      <formula>$D$8="podpora samostatného bydlení"</formula>
    </cfRule>
    <cfRule type="expression" dxfId="119" priority="133">
      <formula>$D$8="průvodcovské a předčitatelské služby"</formula>
    </cfRule>
    <cfRule type="expression" dxfId="118" priority="134">
      <formula>$D$8="pečovatelská služba"</formula>
    </cfRule>
    <cfRule type="expression" dxfId="117" priority="135">
      <formula>$D$8="osobní asistence"</formula>
    </cfRule>
    <cfRule type="expression" dxfId="116" priority="136">
      <formula>AND($D$8="sociální rehabilitace",$D$10="ANO")</formula>
    </cfRule>
    <cfRule type="expression" dxfId="115" priority="137">
      <formula>AND($D$8="sociálně terapeutické dílny",$D$10="ANO")</formula>
    </cfRule>
    <cfRule type="expression" dxfId="114" priority="138">
      <formula>AND($D$8="služby následné péče",$D$10="ANO")</formula>
    </cfRule>
    <cfRule type="expression" dxfId="113" priority="139">
      <formula>$D$8="intervenční centra"</formula>
    </cfRule>
    <cfRule type="expression" dxfId="112" priority="140">
      <formula>$D$8="nízkoprahová zařízení pro děti a mládež"</formula>
    </cfRule>
    <cfRule type="expression" dxfId="111" priority="141">
      <formula>$D$8="nízkoprahová denní centra"</formula>
    </cfRule>
    <cfRule type="expression" dxfId="110" priority="142">
      <formula>$D$8="kontaktní centra"</formula>
    </cfRule>
    <cfRule type="expression" dxfId="109" priority="143">
      <formula>$D$8="terénní programy"</formula>
    </cfRule>
    <cfRule type="expression" dxfId="108" priority="144">
      <formula>$D$8="sociálně aktivizační služby pro seniory a osoby se zdravotním postižením"</formula>
    </cfRule>
    <cfRule type="expression" dxfId="107" priority="145">
      <formula>$D$8="sociálně aktivizační služby pro rodiny s dětmi"</formula>
    </cfRule>
    <cfRule type="expression" dxfId="106" priority="146">
      <formula>$D$8="krizová pomoc"</formula>
    </cfRule>
    <cfRule type="expression" dxfId="105" priority="147">
      <formula>$D$8="tlumočnické služby"</formula>
    </cfRule>
    <cfRule type="expression" dxfId="104" priority="148">
      <formula>$D$8="telefonická krizová pomoc"</formula>
    </cfRule>
    <cfRule type="expression" dxfId="103" priority="149">
      <formula>$D$8="raná péče"</formula>
    </cfRule>
    <cfRule type="expression" dxfId="102" priority="150">
      <formula>$D$8="odborné sociální poradenství"</formula>
    </cfRule>
  </conditionalFormatting>
  <conditionalFormatting sqref="I16">
    <cfRule type="containsText" dxfId="101" priority="107" operator="containsText" text="chybná hodnota - služba týdenní stacionář není poskytována o víkendech">
      <formula>NOT(ISERROR(SEARCH("chybná hodnota - služba týdenní stacionář není poskytována o víkendech",I16)))</formula>
    </cfRule>
  </conditionalFormatting>
  <conditionalFormatting sqref="I52">
    <cfRule type="containsText" dxfId="100" priority="106" operator="containsText" text="plánované přepočetné úvazky v přímé péči převyšují úvazky uvedené v Síti SK">
      <formula>NOT(ISERROR(SEARCH("plánované přepočetné úvazky v přímé péči převyšují úvazky uvedené v Síti SK",I52)))</formula>
    </cfRule>
  </conditionalFormatting>
  <conditionalFormatting sqref="A54:C54">
    <cfRule type="expression" dxfId="99" priority="104">
      <formula>$D$8="domovy pro osoby se zdravotním postižením"</formula>
    </cfRule>
    <cfRule type="expression" dxfId="98" priority="105">
      <formula>$D$8="týdenní stacionáře"</formula>
    </cfRule>
  </conditionalFormatting>
  <conditionalFormatting sqref="D54">
    <cfRule type="expression" dxfId="97" priority="102">
      <formula>$D$8="domovy pro osoby se zdravotním postižením"</formula>
    </cfRule>
    <cfRule type="expression" dxfId="96" priority="103">
      <formula>$D$8="týdenní stacionáře"</formula>
    </cfRule>
  </conditionalFormatting>
  <conditionalFormatting sqref="A56:C56">
    <cfRule type="expression" dxfId="95" priority="2">
      <formula>AND($D$8="sociálně terapeutické dílny",$D$9="ANO")</formula>
    </cfRule>
    <cfRule type="expression" dxfId="94" priority="6">
      <formula>AND($D$8="služby následné péče",$D$9="ANO")</formula>
    </cfRule>
    <cfRule type="expression" dxfId="93" priority="8">
      <formula>AND($D$8="sociální rehabilitace",$D$9="ANO")</formula>
    </cfRule>
    <cfRule type="expression" dxfId="92" priority="12">
      <formula>$D$8="noclehárny"</formula>
    </cfRule>
    <cfRule type="expression" dxfId="91" priority="93">
      <formula>$D$8="domy na půl cesty"</formula>
    </cfRule>
    <cfRule type="expression" dxfId="90" priority="94">
      <formula>$D$8="azylové domy"</formula>
    </cfRule>
    <cfRule type="expression" dxfId="89" priority="95">
      <formula>$D$8="chráněné bydlení"</formula>
    </cfRule>
    <cfRule type="expression" dxfId="88" priority="96">
      <formula>$D$8="domovy se zvláštním režimem"</formula>
    </cfRule>
    <cfRule type="expression" dxfId="87" priority="97">
      <formula>$D$8="domovy pro seniory"</formula>
    </cfRule>
    <cfRule type="expression" dxfId="86" priority="98">
      <formula>$D$8="domovy pro osoby se zdravotním postižením"</formula>
    </cfRule>
    <cfRule type="expression" dxfId="85" priority="99">
      <formula>$D$8="terapeutické komunity"</formula>
    </cfRule>
    <cfRule type="expression" dxfId="84" priority="100">
      <formula>AND($D$8="odlehčovací služby",$D$9="ANO")</formula>
    </cfRule>
    <cfRule type="expression" dxfId="83" priority="101">
      <formula>$D$8="týdenní stacionáře"</formula>
    </cfRule>
  </conditionalFormatting>
  <conditionalFormatting sqref="D56">
    <cfRule type="expression" dxfId="82" priority="1">
      <formula>AND($D$8="sociálně terapeutické dílny",$D$9="ANO")</formula>
    </cfRule>
    <cfRule type="expression" dxfId="81" priority="5">
      <formula>AND($D$8="služby následné péče",$D$9="ANO")</formula>
    </cfRule>
    <cfRule type="expression" dxfId="80" priority="7">
      <formula>AND($D$8="sociální rehabilitace",$D$9="ANO")</formula>
    </cfRule>
    <cfRule type="expression" dxfId="79" priority="11">
      <formula>$D$8="noclehárny"</formula>
    </cfRule>
    <cfRule type="expression" dxfId="78" priority="84">
      <formula>$D$8="týdenní stacionáře"</formula>
    </cfRule>
    <cfRule type="expression" dxfId="77" priority="85">
      <formula>AND($D$8="odlehčovací služby",$D$9="ANO")</formula>
    </cfRule>
    <cfRule type="expression" dxfId="76" priority="86">
      <formula>$D$8="terapeutické komunity"</formula>
    </cfRule>
    <cfRule type="expression" dxfId="75" priority="87">
      <formula>$D$8="domovy pro osoby se zdravotním postižením"</formula>
    </cfRule>
    <cfRule type="expression" dxfId="74" priority="88">
      <formula>$D$8="domovy pro seniory"</formula>
    </cfRule>
    <cfRule type="expression" dxfId="73" priority="89">
      <formula>$D$8="domovy se zvláštním režimem"</formula>
    </cfRule>
    <cfRule type="expression" dxfId="72" priority="90">
      <formula>$D$8="chráněné bydlení"</formula>
    </cfRule>
    <cfRule type="expression" dxfId="71" priority="91">
      <formula>$D$8="azylové domy"</formula>
    </cfRule>
    <cfRule type="expression" dxfId="70" priority="92">
      <formula>$D$8="domy na půl cesty"</formula>
    </cfRule>
  </conditionalFormatting>
  <conditionalFormatting sqref="A58:C58">
    <cfRule type="expression" dxfId="69" priority="65">
      <formula>$D$8="denní stacionáře"</formula>
    </cfRule>
    <cfRule type="expression" dxfId="68" priority="66">
      <formula>$D$8="osobní asistence"</formula>
    </cfRule>
    <cfRule type="expression" dxfId="67" priority="67">
      <formula>$D$8="podpora samostatného bydlení"</formula>
    </cfRule>
    <cfRule type="expression" dxfId="66" priority="68">
      <formula>$D$8="centra denních služeb"</formula>
    </cfRule>
    <cfRule type="expression" dxfId="65" priority="69">
      <formula>$D$8="odlehčovací služby"</formula>
    </cfRule>
    <cfRule type="expression" dxfId="64" priority="70">
      <formula>$D$8="pečovatelská služba"</formula>
    </cfRule>
    <cfRule type="expression" dxfId="63" priority="71">
      <formula>$D$8="průvodcovské a předčitatelské služby"</formula>
    </cfRule>
    <cfRule type="expression" dxfId="62" priority="72">
      <formula>$D$8="tísňová péče"</formula>
    </cfRule>
    <cfRule type="expression" dxfId="61" priority="73">
      <formula>$D$8="azylové domy"</formula>
    </cfRule>
    <cfRule type="expression" dxfId="60" priority="74">
      <formula>$D$8="domy na půl cesty"</formula>
    </cfRule>
    <cfRule type="expression" dxfId="59" priority="75">
      <formula>AND($D$8="služby následné péče",$D$9="ANO")</formula>
    </cfRule>
    <cfRule type="expression" dxfId="58" priority="76">
      <formula>$D$8="terapeutické komunity"</formula>
    </cfRule>
    <cfRule type="expression" dxfId="57" priority="77">
      <formula>AND($D$8="sociální rehabilitace",$D$9="ANO")</formula>
    </cfRule>
    <cfRule type="expression" dxfId="56" priority="78">
      <formula>$D$8="noclehárny"</formula>
    </cfRule>
    <cfRule type="expression" dxfId="55" priority="79">
      <formula>$D$8="týdenní stacionáře"</formula>
    </cfRule>
    <cfRule type="expression" dxfId="54" priority="80">
      <formula>$D$8="domovy pro osoby se zdravotním postižením"</formula>
    </cfRule>
    <cfRule type="expression" dxfId="53" priority="81">
      <formula>$D$8="domovy pro seniory"</formula>
    </cfRule>
    <cfRule type="expression" dxfId="52" priority="82">
      <formula>$D$8="domovy se zvláštním režimem"</formula>
    </cfRule>
    <cfRule type="expression" dxfId="51" priority="83">
      <formula>$D$8="chráněné bydlení"</formula>
    </cfRule>
  </conditionalFormatting>
  <conditionalFormatting sqref="D58">
    <cfRule type="expression" dxfId="50" priority="46">
      <formula>$D$8="chráněné bydlení"</formula>
    </cfRule>
    <cfRule type="expression" dxfId="49" priority="47">
      <formula>$D$8="domovy se zvláštním režimem"</formula>
    </cfRule>
    <cfRule type="expression" dxfId="48" priority="48">
      <formula>$D$8="domovy pro seniory"</formula>
    </cfRule>
    <cfRule type="expression" dxfId="47" priority="49">
      <formula>$D$8="domovy pro osoby se zdravotním postižením"</formula>
    </cfRule>
    <cfRule type="expression" dxfId="46" priority="50">
      <formula>$D$8="týdenní stacionáře"</formula>
    </cfRule>
    <cfRule type="expression" dxfId="45" priority="51">
      <formula>$D$8="noclehárny"</formula>
    </cfRule>
    <cfRule type="expression" dxfId="44" priority="52">
      <formula>AND($D$8="sociální rehabilitace",$D$9="ANO")</formula>
    </cfRule>
    <cfRule type="expression" dxfId="43" priority="53">
      <formula>$D$8="terapeutické komunity"</formula>
    </cfRule>
    <cfRule type="expression" dxfId="42" priority="54">
      <formula>AND($D$8="služby následné péče",$D$9="ANO")</formula>
    </cfRule>
    <cfRule type="expression" dxfId="41" priority="55">
      <formula>$D$8="domy na půl cesty"</formula>
    </cfRule>
    <cfRule type="expression" dxfId="40" priority="56">
      <formula>$D$8="azylové domy"</formula>
    </cfRule>
    <cfRule type="expression" dxfId="39" priority="57">
      <formula>$D$8="tísňová péče"</formula>
    </cfRule>
    <cfRule type="expression" dxfId="38" priority="58">
      <formula>$D$8="průvodcovské a předčitatelské služby"</formula>
    </cfRule>
    <cfRule type="expression" dxfId="37" priority="59">
      <formula>$D$8="pečovatelská služba"</formula>
    </cfRule>
    <cfRule type="expression" dxfId="36" priority="60">
      <formula>$D$8="odlehčovací služby"</formula>
    </cfRule>
    <cfRule type="expression" dxfId="35" priority="61">
      <formula>$D$8="centra denních služeb"</formula>
    </cfRule>
    <cfRule type="expression" dxfId="34" priority="62">
      <formula>$D$8="podpora samostatného bydlení"</formula>
    </cfRule>
    <cfRule type="expression" dxfId="33" priority="63">
      <formula>$D$8="osobní asistence"</formula>
    </cfRule>
    <cfRule type="expression" dxfId="32" priority="64">
      <formula>$D$8="denní stacionáře"</formula>
    </cfRule>
  </conditionalFormatting>
  <conditionalFormatting sqref="A60:C60">
    <cfRule type="expression" dxfId="31" priority="42">
      <formula>$D$8="domovy se zvláštním režimem"</formula>
    </cfRule>
    <cfRule type="expression" dxfId="30" priority="43">
      <formula>$D$8="domovy pro seniory"</formula>
    </cfRule>
    <cfRule type="expression" dxfId="29" priority="44">
      <formula>$D$8="domovy pro osoby se zdravotním postižením"</formula>
    </cfRule>
    <cfRule type="expression" dxfId="28" priority="45">
      <formula>$D$8="týdenní stacionáře"</formula>
    </cfRule>
  </conditionalFormatting>
  <conditionalFormatting sqref="D60">
    <cfRule type="expression" dxfId="27" priority="38">
      <formula>$D$8="týdenní stacionáře"</formula>
    </cfRule>
    <cfRule type="expression" dxfId="26" priority="39">
      <formula>$D$8="domovy pro osoby se zdravotním postižením"</formula>
    </cfRule>
    <cfRule type="expression" dxfId="25" priority="40">
      <formula>$D$8="domovy pro seniory"</formula>
    </cfRule>
    <cfRule type="expression" dxfId="24" priority="41">
      <formula>$D$8="domovy se zvláštním režimem"</formula>
    </cfRule>
  </conditionalFormatting>
  <conditionalFormatting sqref="I60">
    <cfRule type="expression" dxfId="23" priority="34">
      <formula>$D$8="domovy se zvláštním režimem"</formula>
    </cfRule>
    <cfRule type="expression" dxfId="22" priority="35">
      <formula>$D$8="domovy pro seniory"</formula>
    </cfRule>
    <cfRule type="expression" dxfId="21" priority="36">
      <formula>$D$8="domovy pro osoby se zdravotním postižením"</formula>
    </cfRule>
    <cfRule type="expression" dxfId="20" priority="37">
      <formula>$D$8="týdenní stacionáře"</formula>
    </cfRule>
  </conditionalFormatting>
  <conditionalFormatting sqref="I58">
    <cfRule type="expression" dxfId="19" priority="15">
      <formula>$D$8="chráněné bydlení"</formula>
    </cfRule>
    <cfRule type="expression" dxfId="18" priority="16">
      <formula>$D$8="domovy se zvláštním režimem"</formula>
    </cfRule>
    <cfRule type="expression" dxfId="17" priority="17">
      <formula>$D$8="domovy pro seniory"</formula>
    </cfRule>
    <cfRule type="expression" dxfId="16" priority="18">
      <formula>$D$8="domovy pro osoby se zdravotním postižením"</formula>
    </cfRule>
    <cfRule type="expression" dxfId="15" priority="19">
      <formula>$D$8="týdenní stacionáře"</formula>
    </cfRule>
    <cfRule type="expression" dxfId="14" priority="20">
      <formula>$D$8="noclehárny"</formula>
    </cfRule>
    <cfRule type="expression" dxfId="13" priority="21">
      <formula>AND($D$8="sociální rehabilitace",$D$9="ANO")</formula>
    </cfRule>
    <cfRule type="expression" dxfId="12" priority="22">
      <formula>$D$8="terapeutické komunity"</formula>
    </cfRule>
    <cfRule type="expression" dxfId="11" priority="23">
      <formula>AND($D$8="služby následné péče",$D$9="ANO")</formula>
    </cfRule>
    <cfRule type="expression" dxfId="10" priority="24">
      <formula>$D$8="domy na půl cesty"</formula>
    </cfRule>
    <cfRule type="expression" dxfId="9" priority="25">
      <formula>$D$8="azylové domy"</formula>
    </cfRule>
    <cfRule type="expression" dxfId="8" priority="26">
      <formula>$D$8="tísňová péče"</formula>
    </cfRule>
    <cfRule type="expression" dxfId="7" priority="27">
      <formula>$D$8="průvodcovské a předčitatelské služby"</formula>
    </cfRule>
    <cfRule type="expression" dxfId="6" priority="28">
      <formula>$D$8="pečovatelská služba"</formula>
    </cfRule>
    <cfRule type="expression" dxfId="5" priority="29">
      <formula>$D$8="odlehčovací služby"</formula>
    </cfRule>
    <cfRule type="expression" dxfId="4" priority="30">
      <formula>$D$8="centra denních služeb"</formula>
    </cfRule>
    <cfRule type="expression" dxfId="3" priority="31">
      <formula>$D$8="podpora samostatného bydlení"</formula>
    </cfRule>
    <cfRule type="expression" dxfId="2" priority="32">
      <formula>$D$8="osobní asistence"</formula>
    </cfRule>
    <cfRule type="expression" dxfId="1" priority="33">
      <formula>$D$8="denní stacionáře"</formula>
    </cfRule>
  </conditionalFormatting>
  <dataValidations count="15">
    <dataValidation type="whole" allowBlank="1" showInputMessage="1" showErrorMessage="1" errorTitle="Chyba" error="nutno zadat pouze identifikátor" promptTitle="Identifikátor" prompt="vyplňte identifikátor - registrační číslo služby" sqref="D11">
      <formula1>1</formula1>
      <formula2>10000000000000000</formula2>
    </dataValidation>
    <dataValidation type="list" allowBlank="1" showInputMessage="1" showErrorMessage="1" sqref="D8">
      <formula1>$E$7:$E$13</formula1>
    </dataValidation>
    <dataValidation type="list" allowBlank="1" showInputMessage="1" showErrorMessage="1" sqref="D9:D10">
      <formula1>$F$7:$F$8</formula1>
    </dataValidation>
    <dataValidation type="whole" allowBlank="1" showInputMessage="1" showErrorMessage="1" errorTitle="Chyba" error="Nutno uvést celé číslo bez textu atd." promptTitle="Lůžka s nezaopatřenými dětmi" prompt="Počet lůžek obsazených nezaopatřenými dětmi (děti bez úhrad)" sqref="D54">
      <formula1>0</formula1>
      <formula2>10000</formula2>
    </dataValidation>
    <dataValidation type="whole" allowBlank="1" showInputMessage="1" showErrorMessage="1" errorTitle="Chyba" error="Nutno uvést pouze celé číslo bez textu atd." promptTitle="Počet neobsazených lůžkodnů " prompt="Celkový počet neobsazených lůžkodnů v roce 2019" sqref="D56">
      <formula1>0</formula1>
      <formula2>10000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obchodních smluv a pouze úvazky na které žádáte" sqref="D48:D50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DPP a pouze úvazky na které žádáte" sqref="D44:D46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DPČ a pouze úvazky na které žádáte" sqref="D40:D42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PS a pouze úvazky na které žádáte" sqref="D36:D38">
      <formula1>0</formula1>
      <formula2>1000</formula2>
    </dataValidation>
    <dataValidation type="decimal" allowBlank="1" showInputMessage="1" showErrorMessage="1" errorTitle="Chyba" error="není uveden správný formát - nutno uvést desetinné číslo " promptTitle="Celkové přepočtené úvazky u DPP" prompt="Nutno zadat celkové přepočtené úvazky v přímé i nepřímé péči pouze pro SK, u DPP a pouze úvazky na které žádáte" sqref="D26:D28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Celkové přepočtené úvazky u DPČ" prompt="Nutno zadat celkové přepočtené úvazky v přímé i nepřímé péči pouze pro SK, u DPČ a pouze úvazky na které žádáte" sqref="D22:D24">
      <formula1>0</formula1>
      <formula2>1000</formula2>
    </dataValidation>
    <dataValidation type="decimal" showInputMessage="1" showErrorMessage="1" errorTitle="Chyba" error="není uveden správný formát - nutno uvést desetinné číslo " promptTitle="Celkové přepočtené úvazky u PS" prompt="Nutno zadat celkové přepočtené úvazky v přímé i nepřímé péči pouze pro SK, u PS  a pouze úvazky na které žádáte" sqref="D18:D20">
      <formula1>0</formula1>
      <formula2>1000</formula2>
    </dataValidation>
    <dataValidation type="decimal" allowBlank="1" showInputMessage="1" showErrorMessage="1" errorTitle="Chyba" error="není uveden správný formát - nutno uvést desetinné číslo " promptTitle="Celkové přepočtené úvazky u OS" prompt="Nutno zadat celkové přepočtené úvazky v přímé i nepřímé péči pouze pro SK, u obchodních smluv a pouze úvazky na které žádáte" sqref="D30:D32">
      <formula1>0</formula1>
      <formula2>1000</formula2>
    </dataValidation>
    <dataValidation type="whole" allowBlank="1" showInputMessage="1" showErrorMessage="1" errorTitle="Chyba" error="Počet dnů v roce 2018 nemůže být větší než 365/nutno uvést celé číslo" promptTitle="Doplňte počet dnů " prompt="maximálně 365" sqref="D16">
      <formula1>1</formula1>
      <formula2>365</formula2>
    </dataValidation>
    <dataValidation type="whole" allowBlank="1" showInputMessage="1" showErrorMessage="1" errorTitle="Chyba" error="Počet měsíců v roce 2018 nemůže překračovat 12 nebo je nutno uvést celé číslo" promptTitle="Doplňte počet měsíců" prompt="maximálně 12" sqref="D14">
      <formula1>1</formula1>
      <formula2>12</formula2>
    </dataValidation>
  </dataValidations>
  <pageMargins left="0.7" right="0.7" top="0.78740157499999996" bottom="0.78740157499999996" header="0.3" footer="0.3"/>
  <pageSetup paperSize="9" scale="44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KOMENTÁŘ_2020</vt:lpstr>
      <vt:lpstr>KOMENTÁŘ_2021</vt:lpstr>
      <vt:lpstr>KOMENTÁŘ_2021!Oblast_tisku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Sysel Josef</cp:lastModifiedBy>
  <cp:lastPrinted>2019-09-11T07:01:53Z</cp:lastPrinted>
  <dcterms:created xsi:type="dcterms:W3CDTF">2015-09-14T10:30:54Z</dcterms:created>
  <dcterms:modified xsi:type="dcterms:W3CDTF">2019-09-11T07:02:49Z</dcterms:modified>
</cp:coreProperties>
</file>