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etr\Downloads\"/>
    </mc:Choice>
  </mc:AlternateContent>
  <xr:revisionPtr revIDLastSave="0" documentId="8_{A9C12A27-C21E-4989-8E06-02B3229E217E}" xr6:coauthVersionLast="47" xr6:coauthVersionMax="47" xr10:uidLastSave="{00000000-0000-0000-0000-000000000000}"/>
  <bookViews>
    <workbookView xWindow="-120" yWindow="-120" windowWidth="29040" windowHeight="17640" tabRatio="888" activeTab="1" xr2:uid="{00000000-000D-0000-FFFF-FFFF00000000}"/>
  </bookViews>
  <sheets>
    <sheet name="Úvod" sheetId="9" r:id="rId1"/>
    <sheet name="základní informace" sheetId="1" r:id="rId2"/>
    <sheet name="náklady A,T" sheetId="2" r:id="rId3"/>
    <sheet name="náklady P" sheetId="7" r:id="rId4"/>
    <sheet name="výnosy" sheetId="3" r:id="rId5"/>
    <sheet name="Fakultativní činnosti" sheetId="13" r:id="rId6"/>
    <sheet name="Zdravotní péče" sheetId="15" r:id="rId7"/>
    <sheet name="kontrolní součet" sheetId="4" r:id="rId8"/>
    <sheet name="úvazky-úhrady" sheetId="8" r:id="rId9"/>
    <sheet name="závěr" sheetId="5" r:id="rId10"/>
  </sheets>
  <definedNames>
    <definedName name="_xlnm._FilterDatabase" localSheetId="1" hidden="1">'základní informace'!$B$7:$XX$7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3" l="1"/>
  <c r="C27" i="1"/>
  <c r="F14" i="4" s="1"/>
  <c r="E16" i="1"/>
  <c r="E18" i="1"/>
  <c r="I92" i="15"/>
  <c r="I87" i="15"/>
  <c r="I86" i="15" s="1"/>
  <c r="E82" i="15"/>
  <c r="E74" i="15"/>
  <c r="I71" i="15"/>
  <c r="I66" i="15"/>
  <c r="I65" i="15" s="1"/>
  <c r="I64" i="15" s="1"/>
  <c r="E65" i="15"/>
  <c r="I59" i="15"/>
  <c r="E59" i="15"/>
  <c r="E49" i="15"/>
  <c r="I48" i="15"/>
  <c r="I38" i="15"/>
  <c r="E36" i="15"/>
  <c r="E32" i="15"/>
  <c r="I23" i="15"/>
  <c r="I22" i="15" s="1"/>
  <c r="I21" i="15" s="1"/>
  <c r="E19" i="15"/>
  <c r="E16" i="15"/>
  <c r="F31" i="4" s="1"/>
  <c r="I19" i="15" l="1"/>
  <c r="I16" i="15"/>
  <c r="F33" i="4" s="1"/>
  <c r="I92" i="13" l="1"/>
  <c r="I87" i="13"/>
  <c r="I71" i="13"/>
  <c r="I66" i="13"/>
  <c r="I59" i="13"/>
  <c r="I48" i="13"/>
  <c r="I38" i="13"/>
  <c r="I23" i="13"/>
  <c r="E102" i="13"/>
  <c r="E96" i="13"/>
  <c r="E82" i="13"/>
  <c r="E74" i="13"/>
  <c r="E65" i="13"/>
  <c r="E59" i="13"/>
  <c r="E49" i="13"/>
  <c r="E36" i="13"/>
  <c r="E19" i="13"/>
  <c r="F17" i="4"/>
  <c r="I13" i="8"/>
  <c r="E32" i="13" l="1"/>
  <c r="E16" i="13"/>
  <c r="F27" i="4" s="1"/>
  <c r="I65" i="13"/>
  <c r="I22" i="13"/>
  <c r="I21" i="13" s="1"/>
  <c r="I86" i="13"/>
  <c r="I19" i="13" l="1"/>
  <c r="F29" i="4"/>
  <c r="I64" i="13"/>
  <c r="E36" i="2" l="1"/>
  <c r="E16" i="2" s="1"/>
  <c r="F20" i="4" s="1"/>
  <c r="E34" i="7"/>
  <c r="E14" i="7" s="1"/>
  <c r="F22" i="4" s="1"/>
  <c r="E99" i="7"/>
  <c r="E94" i="7"/>
  <c r="E80" i="7"/>
  <c r="E72" i="7"/>
  <c r="E63" i="7"/>
  <c r="E57" i="7"/>
  <c r="E47" i="7"/>
  <c r="E17" i="7"/>
  <c r="D93" i="3"/>
  <c r="D88" i="3"/>
  <c r="D72" i="3"/>
  <c r="D67" i="3"/>
  <c r="D60" i="3"/>
  <c r="D49" i="3"/>
  <c r="D39" i="3"/>
  <c r="D24" i="3"/>
  <c r="D23" i="3" s="1"/>
  <c r="D22" i="3" s="1"/>
  <c r="E101" i="2"/>
  <c r="E96" i="2"/>
  <c r="E82" i="2"/>
  <c r="E74" i="2"/>
  <c r="E65" i="2"/>
  <c r="E59" i="2"/>
  <c r="E49" i="2"/>
  <c r="E19" i="2"/>
  <c r="F35" i="4" l="1"/>
  <c r="D87" i="3"/>
  <c r="E32" i="2"/>
  <c r="D66" i="3"/>
  <c r="E30" i="7"/>
  <c r="D20" i="3"/>
  <c r="D16" i="3" l="1"/>
  <c r="F24" i="4" s="1"/>
  <c r="F37" i="4" s="1"/>
  <c r="F39" i="4" s="1"/>
  <c r="D65" i="3"/>
</calcChain>
</file>

<file path=xl/sharedStrings.xml><?xml version="1.0" encoding="utf-8"?>
<sst xmlns="http://schemas.openxmlformats.org/spreadsheetml/2006/main" count="3354" uniqueCount="660">
  <si>
    <r>
      <t>·</t>
    </r>
    <r>
      <rPr>
        <sz val="7"/>
        <color rgb="FF032C3E"/>
        <rFont val="Times New Roman"/>
        <family val="1"/>
        <charset val="238"/>
      </rPr>
      <t>      </t>
    </r>
    <r>
      <rPr>
        <sz val="14"/>
        <color rgb="FF032C3E"/>
        <rFont val="Calibri"/>
        <family val="2"/>
        <charset val="238"/>
        <scheme val="minor"/>
      </rPr>
      <t>  Pokyny jsou vepsány přímo u otázek, proto čtěte všechny vysvětlivky pozorně!</t>
    </r>
  </si>
  <si>
    <t>odlehčovací služby</t>
  </si>
  <si>
    <r>
      <t>·</t>
    </r>
    <r>
      <rPr>
        <sz val="7"/>
        <color rgb="FF032C3E"/>
        <rFont val="Times New Roman"/>
        <family val="1"/>
        <charset val="238"/>
      </rPr>
      <t xml:space="preserve">        </t>
    </r>
    <r>
      <rPr>
        <b/>
        <sz val="14"/>
        <color rgb="FF032C3E"/>
        <rFont val="Calibri"/>
        <family val="2"/>
        <charset val="238"/>
        <scheme val="minor"/>
      </rPr>
      <t>Formulář se vyplňuje za každou vámi poskytovanou službu (tj. za každý identifikátor).</t>
    </r>
  </si>
  <si>
    <t>intervenční centra</t>
  </si>
  <si>
    <r>
      <rPr>
        <sz val="14"/>
        <color rgb="FF032C3E"/>
        <rFont val="Symbol"/>
        <family val="1"/>
        <charset val="2"/>
      </rPr>
      <t>·</t>
    </r>
    <r>
      <rPr>
        <sz val="14"/>
        <color rgb="FF032C3E"/>
        <rFont val="Calibri"/>
        <family val="2"/>
        <charset val="238"/>
        <scheme val="minor"/>
      </rPr>
      <t xml:space="preserve">    </t>
    </r>
    <r>
      <rPr>
        <b/>
        <sz val="14"/>
        <color rgb="FF032C3E"/>
        <rFont val="Calibri"/>
        <family val="2"/>
        <charset val="238"/>
        <scheme val="minor"/>
      </rPr>
      <t>Nevypisujte do čísel žádné tečky, mezery, pomlčky apod.</t>
    </r>
  </si>
  <si>
    <r>
      <t>·</t>
    </r>
    <r>
      <rPr>
        <sz val="7"/>
        <rFont val="Times New Roman"/>
        <family val="1"/>
        <charset val="238"/>
      </rPr>
      <t xml:space="preserve">        </t>
    </r>
    <r>
      <rPr>
        <sz val="14"/>
        <rFont val="Calibri"/>
        <family val="2"/>
        <charset val="238"/>
        <scheme val="minor"/>
      </rPr>
      <t xml:space="preserve">Při zadávání informací o každé další službě prosím </t>
    </r>
    <r>
      <rPr>
        <b/>
        <sz val="14"/>
        <rFont val="Calibri"/>
        <family val="2"/>
        <charset val="238"/>
        <scheme val="minor"/>
      </rPr>
      <t>vždy o nové otevření čistého sešitu MS Excel</t>
    </r>
    <r>
      <rPr>
        <sz val="14"/>
        <rFont val="Calibri"/>
        <family val="2"/>
        <charset val="238"/>
        <scheme val="minor"/>
      </rPr>
      <t>.</t>
    </r>
  </si>
  <si>
    <t>pečovatelská služba</t>
  </si>
  <si>
    <r>
      <t>·</t>
    </r>
    <r>
      <rPr>
        <sz val="7"/>
        <color rgb="FF032C3E"/>
        <rFont val="Times New Roman"/>
        <family val="1"/>
        <charset val="238"/>
      </rPr>
      <t xml:space="preserve">        </t>
    </r>
    <r>
      <rPr>
        <sz val="14"/>
        <color rgb="FF032C3E"/>
        <rFont val="Calibri"/>
        <family val="2"/>
        <charset val="238"/>
        <scheme val="minor"/>
      </rPr>
      <t>Pokud nebude možné v přípravném sešitu pracovat, vyzkoušejte prosím, zda přípravný sešit na jiném počítači funguje.</t>
    </r>
  </si>
  <si>
    <t>osobní asistence</t>
  </si>
  <si>
    <t>OVLÁDÁNÍ</t>
  </si>
  <si>
    <r>
      <t xml:space="preserve">·   </t>
    </r>
    <r>
      <rPr>
        <sz val="14"/>
        <color rgb="FF032C3E"/>
        <rFont val="Calibri"/>
        <family val="2"/>
        <charset val="238"/>
        <scheme val="minor"/>
      </rPr>
      <t>Pokud je tabulka pro Váš monitor příliš velká, používejte možnost "Lupa" v Excelu vpravo dole, tím</t>
    </r>
    <r>
      <rPr>
        <b/>
        <sz val="14"/>
        <color rgb="FF032C3E"/>
        <rFont val="Calibri"/>
        <family val="2"/>
        <charset val="238"/>
        <scheme val="minor"/>
      </rPr>
      <t xml:space="preserve"> si tabulky zmenšujete a zvětšujte.</t>
    </r>
  </si>
  <si>
    <r>
      <t xml:space="preserve">·   </t>
    </r>
    <r>
      <rPr>
        <sz val="14"/>
        <color rgb="FF032C3E"/>
        <rFont val="Calibri"/>
        <family val="2"/>
        <charset val="238"/>
        <scheme val="minor"/>
      </rPr>
      <t xml:space="preserve">Pokud chcete tabuky tisknout, je třeba si </t>
    </r>
    <r>
      <rPr>
        <b/>
        <sz val="14"/>
        <color rgb="FF032C3E"/>
        <rFont val="Calibri"/>
        <family val="2"/>
        <charset val="238"/>
        <scheme val="minor"/>
      </rPr>
      <t>v nastavení tisku zvolit vlastní měřítko</t>
    </r>
    <r>
      <rPr>
        <sz val="14"/>
        <color rgb="FF032C3E"/>
        <rFont val="Calibri"/>
        <family val="2"/>
        <charset val="238"/>
        <scheme val="minor"/>
      </rPr>
      <t xml:space="preserve"> a velikost upravit. U listů </t>
    </r>
    <r>
      <rPr>
        <b/>
        <sz val="14"/>
        <color rgb="FF032C3E"/>
        <rFont val="Calibri"/>
        <family val="2"/>
        <charset val="238"/>
        <scheme val="minor"/>
      </rPr>
      <t>pro náklady a výnosy použijte 40 %</t>
    </r>
    <r>
      <rPr>
        <sz val="14"/>
        <color rgb="FF032C3E"/>
        <rFont val="Calibri"/>
        <family val="2"/>
        <charset val="238"/>
        <scheme val="minor"/>
      </rPr>
      <t>. U ostatních listů volte dle potřeby, případně zvolte orientaci stránky na šířku.</t>
    </r>
  </si>
  <si>
    <r>
      <t xml:space="preserve">·   </t>
    </r>
    <r>
      <rPr>
        <sz val="14"/>
        <color rgb="FF032C3E"/>
        <rFont val="Calibri"/>
        <family val="2"/>
        <charset val="238"/>
        <scheme val="minor"/>
      </rPr>
      <t>Pokud se vaší služby údaje netýkají, není potřeba vypisovat do všech kolonek číslici 0. Kolonky, které zůstanou prázdné, budeme považovat za vyplněné číslem 0.</t>
    </r>
  </si>
  <si>
    <r>
      <t xml:space="preserve">·   </t>
    </r>
    <r>
      <rPr>
        <sz val="14"/>
        <color rgb="FF032C3E"/>
        <rFont val="Calibri"/>
        <family val="2"/>
        <charset val="238"/>
        <scheme val="minor"/>
      </rPr>
      <t>Aby kontrolní výpočty ve formuláři správně fungovaly, je potřeba zadanou hodnotu potvrdit tlačítkem Enter, nebo přejít na další buňku.</t>
    </r>
  </si>
  <si>
    <r>
      <t>·</t>
    </r>
    <r>
      <rPr>
        <sz val="7"/>
        <color rgb="FF032C3E"/>
        <rFont val="Times New Roman"/>
        <family val="1"/>
        <charset val="238"/>
      </rPr>
      <t xml:space="preserve">        </t>
    </r>
    <r>
      <rPr>
        <sz val="14"/>
        <color rgb="FF032C3E"/>
        <rFont val="Calibri"/>
        <family val="2"/>
        <charset val="238"/>
        <scheme val="minor"/>
      </rPr>
      <t xml:space="preserve">Nejprve prosím zkontrolujte, zda se vám v horní části obrazovky neobjevila </t>
    </r>
    <r>
      <rPr>
        <b/>
        <sz val="14"/>
        <color rgb="FF032C3E"/>
        <rFont val="Calibri"/>
        <family val="2"/>
        <charset val="238"/>
        <scheme val="minor"/>
      </rPr>
      <t>žlutá lišta s upozorněním</t>
    </r>
    <r>
      <rPr>
        <sz val="14"/>
        <color rgb="FF032C3E"/>
        <rFont val="Calibri"/>
        <family val="2"/>
        <charset val="238"/>
        <scheme val="minor"/>
      </rPr>
      <t xml:space="preserve">. Je vždy třeba tato upozornění </t>
    </r>
    <r>
      <rPr>
        <b/>
        <sz val="14"/>
        <color rgb="FF032C3E"/>
        <rFont val="Calibri"/>
        <family val="2"/>
        <charset val="238"/>
        <scheme val="minor"/>
      </rPr>
      <t>odsouhlasit</t>
    </r>
    <r>
      <rPr>
        <sz val="14"/>
        <color rgb="FF032C3E"/>
        <rFont val="Calibri"/>
        <family val="2"/>
        <charset val="238"/>
        <scheme val="minor"/>
      </rPr>
      <t>.</t>
    </r>
  </si>
  <si>
    <t>odborné sociální poradenství</t>
  </si>
  <si>
    <r>
      <t>·</t>
    </r>
    <r>
      <rPr>
        <b/>
        <sz val="7"/>
        <color rgb="FFFF0000"/>
        <rFont val="Times New Roman"/>
        <family val="1"/>
        <charset val="238"/>
      </rPr>
      <t xml:space="preserve">        </t>
    </r>
    <r>
      <rPr>
        <b/>
        <sz val="14"/>
        <color rgb="FFFF0000"/>
        <rFont val="Calibri"/>
        <family val="2"/>
        <charset val="238"/>
        <scheme val="minor"/>
      </rPr>
      <t xml:space="preserve">Pokud používáte jiná program než MS Excel,  upozorněte mě na to v emailu. </t>
    </r>
  </si>
  <si>
    <t>Sběr dat je prováděn výhradně pro potřeby Středočeského kraje.</t>
  </si>
  <si>
    <t>sociálně terapeutické dílny</t>
  </si>
  <si>
    <t>V případě dotazů mě kontaktujte:</t>
  </si>
  <si>
    <t>sociální rehabilitace</t>
  </si>
  <si>
    <t>Ing. Petr Houžvička: houzvicka@kr-s.cz, 257 280 735</t>
  </si>
  <si>
    <t>Děkuji vám za spolupráci!</t>
  </si>
  <si>
    <t>tlumočnické služby</t>
  </si>
  <si>
    <t>list 1</t>
  </si>
  <si>
    <t>Dotazník se vyplňuje za každý registrovaný druh služby (za každý identifikátor) zvlášť</t>
  </si>
  <si>
    <t>azylové domy</t>
  </si>
  <si>
    <t>centra denních služeb</t>
  </si>
  <si>
    <t>denní stacionáře</t>
  </si>
  <si>
    <t>Identifikační údaje</t>
  </si>
  <si>
    <t>domovy pro osoby se zdravotním postižením</t>
  </si>
  <si>
    <t>domovy pro seniory</t>
  </si>
  <si>
    <t>domovy se zvláštním režimem</t>
  </si>
  <si>
    <t>domy na půl cesty</t>
  </si>
  <si>
    <t>vyplňujte data platná ke dni vyplnění dotazníku</t>
  </si>
  <si>
    <t>chráněné bydlení</t>
  </si>
  <si>
    <t>Název organizace</t>
  </si>
  <si>
    <t>kontaktní centra</t>
  </si>
  <si>
    <t>krizová pomoc</t>
  </si>
  <si>
    <t>IČO organizace</t>
  </si>
  <si>
    <t>nízkoprahová denní centra</t>
  </si>
  <si>
    <t>nízkoprahová zařízení pro děti a mládež</t>
  </si>
  <si>
    <t>Identifikátor služby</t>
  </si>
  <si>
    <t>noclehárny</t>
  </si>
  <si>
    <t>Druh služby, za kterou se data vyplňují</t>
  </si>
  <si>
    <t>podpora samostatného bydlení</t>
  </si>
  <si>
    <t>raná péče</t>
  </si>
  <si>
    <t>služby následné péče</t>
  </si>
  <si>
    <t>sociálně aktivizační služby pro rodiny s dětmi</t>
  </si>
  <si>
    <t>sociálně aktivizační služby pro seniory a osoby se zdravotním postižením</t>
  </si>
  <si>
    <t>telefonická krizová pomoc</t>
  </si>
  <si>
    <t>terapeutické komunity</t>
  </si>
  <si>
    <t>terénní programy</t>
  </si>
  <si>
    <t>tísňová péče</t>
  </si>
  <si>
    <t>týdenní stacionáře</t>
  </si>
  <si>
    <r>
      <t>jako započatý měsíc se bere každý měsíc, kdy služba byť jen na chvíli otevřela (případně, kdy vyjel pracovník do terénu)</t>
    </r>
    <r>
      <rPr>
        <b/>
        <i/>
        <sz val="10"/>
        <color rgb="FF666666"/>
        <rFont val="Arial"/>
        <family val="2"/>
        <charset val="238"/>
      </rPr>
      <t>.</t>
    </r>
  </si>
  <si>
    <t>sociální služby poskytované ve zdravotnických zařízeních lůžkové péče</t>
  </si>
  <si>
    <t>Počet měsíců</t>
  </si>
  <si>
    <t>Poznámka</t>
  </si>
  <si>
    <t>Počet dnů (skutečný počet dnů fungování služby)*</t>
  </si>
  <si>
    <t>Vyberte formu poskytování služby</t>
  </si>
  <si>
    <t>Vyberte</t>
  </si>
  <si>
    <t>ambulatní nebo terénní forma případně jejich kombinace</t>
  </si>
  <si>
    <t>*</t>
  </si>
  <si>
    <t xml:space="preserve"> bez svátků,víkendů a dovolených pokud služby byla zavřena</t>
  </si>
  <si>
    <t>pouze pobytová forma</t>
  </si>
  <si>
    <t>pobytová forma v kombinaci s ambulantní, terénnínebo jejich kombinací</t>
  </si>
  <si>
    <t xml:space="preserve">Nezapomeňte, že ve všech otázkách se údaje vyplňují pouze za službu, kterou máte vyplněnou na úvodním listu (nikoli za celou organizaci!), tj. za identifikátor. </t>
  </si>
  <si>
    <t xml:space="preserve">V případě dělené působnosti vyplňujte náklady za celou službu, ne pouze za Středočeský kraj. </t>
  </si>
  <si>
    <r>
      <t xml:space="preserve">Do uváděných nákladů </t>
    </r>
    <r>
      <rPr>
        <b/>
        <sz val="14"/>
        <color rgb="FFFF0000"/>
        <rFont val="Calibri"/>
        <family val="2"/>
        <charset val="238"/>
        <scheme val="minor"/>
      </rPr>
      <t>nezahrnujte náklady vynaložené na fakultativní činnosti a zdravotní péči</t>
    </r>
    <r>
      <rPr>
        <sz val="14"/>
        <color theme="1"/>
        <rFont val="Calibri"/>
        <family val="2"/>
        <scheme val="minor"/>
      </rPr>
      <t>, které nesouvisí s poskytováním základních činností služby. Fakultativní náklady a náklady na zdravotní péči jsou řešeny v samostatných listech.</t>
    </r>
  </si>
  <si>
    <t>Položka</t>
  </si>
  <si>
    <r>
      <rPr>
        <b/>
        <sz val="12"/>
        <rFont val="Arial"/>
        <family val="2"/>
        <charset val="238"/>
      </rPr>
      <t xml:space="preserve">Částka v Kč            </t>
    </r>
    <r>
      <rPr>
        <sz val="12"/>
        <rFont val="Arial"/>
        <family val="2"/>
        <charset val="238"/>
      </rPr>
      <t xml:space="preserve">           </t>
    </r>
    <r>
      <rPr>
        <i/>
        <sz val="12"/>
        <rFont val="Arial"/>
        <family val="2"/>
        <charset val="238"/>
      </rPr>
      <t>(náklady za základní činnosti celkem v Kč)</t>
    </r>
  </si>
  <si>
    <t>1. Spotřebované nákupy účet 501 (ve vztahu k základním činnostem služby)</t>
  </si>
  <si>
    <t>1.1.1.1. Potraviny pro uživatele</t>
  </si>
  <si>
    <t>Náklady na potraviny uvádí pouze ty služby, u kterých je nákup potravin v souladu se zákonem č. 108/2006 Sb., zákon o sociálních službách</t>
  </si>
  <si>
    <t>1.1.1.2. Ostatní potraviny  např. potraviny pro zaměstnance</t>
  </si>
  <si>
    <t>1.1.2. Pohonné hmoty</t>
  </si>
  <si>
    <t>1.1.3. Drobný hmotný majetek</t>
  </si>
  <si>
    <t>1.1.4. Ostatní (kancelářské potřeby, propagační předměty, ochranné pomůcky atd.)</t>
  </si>
  <si>
    <t>1.1.5. Léky a zdravotnický materiál</t>
  </si>
  <si>
    <t>1.2  Spotřeba energie</t>
  </si>
  <si>
    <t xml:space="preserve">1.3. Prodané zboží </t>
  </si>
  <si>
    <t>1.4. Ostatní. Je-li částka &gt;0, pak je nutno k ní uvést komentář k jednotlivým položkám!</t>
  </si>
  <si>
    <t>Částka v Kč</t>
  </si>
  <si>
    <t>2. Služby</t>
  </si>
  <si>
    <t>2.1 Opravy a udržování ( účet 511)</t>
  </si>
  <si>
    <t>2.2 Cestovné ( účet 512 )</t>
  </si>
  <si>
    <t>2.3 Náklady na reprezentaci  ( účet 513 )</t>
  </si>
  <si>
    <t>2.4 Ostatní služby  ( účet 518 )</t>
  </si>
  <si>
    <t>2.4.1 Nájemné</t>
  </si>
  <si>
    <t>2.4.2 Školení a kurzy</t>
  </si>
  <si>
    <t>2.4.3 Reklama, propagace, inzerce</t>
  </si>
  <si>
    <t>2.4.4 Dodavatel stravování</t>
  </si>
  <si>
    <t>2.4.5 Dodavatel praní, úklidu</t>
  </si>
  <si>
    <t>2.4.6 Nákup služeb pro zajištění jiných základních činností  - Základní činnosti daného druhu sociální služby dle zákona č. 108/2006</t>
  </si>
  <si>
    <t>2.4.7 Poradenské, právní, ekonomické služby</t>
  </si>
  <si>
    <t>2.4.8 Spoje - internet, telefon, poštovné</t>
  </si>
  <si>
    <t>2.4.9 Pořízení dlouhodobého nehmotného majetku a na udržování a pronájem software</t>
  </si>
  <si>
    <t>2.4.10 Ostatní náklady jinde neuvedené vztahující se k dané službě. Je-li částka &gt;0, pak je nutno k ní uvést komentář k jednotlivým položkám!</t>
  </si>
  <si>
    <t>3. Osobní náklady</t>
  </si>
  <si>
    <t>3.1 Mzdové náklady  ( účet 521 )</t>
  </si>
  <si>
    <t xml:space="preserve">3.2 Náklady z dávek sociálního zabezpečení ( zrušeno nevyplňovat) </t>
  </si>
  <si>
    <t>3.3 Zákonné sociální pojištění  ( účet 524 )</t>
  </si>
  <si>
    <t>3.4 Jiné sociální pojištění  ( účet 525 )</t>
  </si>
  <si>
    <t>3.5 Zákonné sociální náklady  ( účet 527 )</t>
  </si>
  <si>
    <t>3.6 Jiné sociální náklady  ( účet 528 )</t>
  </si>
  <si>
    <t>3.7 Ostatní. Je-li částka &gt;0, pak je nutno k ní uvést komentář k jednotlivým položkám!</t>
  </si>
  <si>
    <t>4. Daně a poplatky</t>
  </si>
  <si>
    <t>4.1 Daň silniční  ( účet 531 )</t>
  </si>
  <si>
    <t>4.2 Daň z nemovitostí   ( účet 532 )</t>
  </si>
  <si>
    <t>4.3 Ostatní  ( účet 538 ). Je-li částka &gt;0, pak je nutno k ní uvést komentář k jednotlivým položkám!</t>
  </si>
  <si>
    <t>5. Ostatní/jiné provozní náklady</t>
  </si>
  <si>
    <t>5.1 Smluvní pokuty, úroky z prodlení, jiné pokuty a penále</t>
  </si>
  <si>
    <t>5.2 Dary</t>
  </si>
  <si>
    <t>5.3 Prodaný materiál</t>
  </si>
  <si>
    <t>5.4 Manka a škody</t>
  </si>
  <si>
    <t>5.5 Tvorba fondů</t>
  </si>
  <si>
    <t>5.6 Ostatní.  Je-li částka &gt;0, pak je nutno k ní uvést komentář k jednotlivým položkám!</t>
  </si>
  <si>
    <t>6. Odpisy, rezervy a opravné položky</t>
  </si>
  <si>
    <t>6.1 Odpisy dlouhodobého majetku                   ( účet 551 )</t>
  </si>
  <si>
    <t>6.2 Zůstatková cena prodaného dlouhodobého nehmotného majetku</t>
  </si>
  <si>
    <t>6.3 Zůstatková cena prodaného dlouhodobého hmotného majetku</t>
  </si>
  <si>
    <t>6.5 Tvorba a zúčtování rezerv</t>
  </si>
  <si>
    <t>6.8 Ostatní. Je-li částka &gt;0, pak je nutno k ní uvést komentář k jednotlivým položkám!</t>
  </si>
  <si>
    <t>7. Finanční náklady</t>
  </si>
  <si>
    <t>7.1 Prodané cenné papíry a podíly</t>
  </si>
  <si>
    <t>7.2 Úroky</t>
  </si>
  <si>
    <t>7.3 Ostatní. Je-li částka &gt;0, pak je nutno k ní uvést komentář k jednotlivým položkám!</t>
  </si>
  <si>
    <t>8. Náklady na nároky na prostředky SR, rozpočtů územních samosprávných celků a státních fondů</t>
  </si>
  <si>
    <t>9. Náklady ze sdílených daní</t>
  </si>
  <si>
    <t>10. Poskytnuté příspěvky</t>
  </si>
  <si>
    <t>11. Daň z příjmů</t>
  </si>
  <si>
    <t>12. Ostatní.  Je-li částka &gt;0, pak je nutno k ní uvést komentář k jednotlivým položkám!</t>
  </si>
  <si>
    <t>Doplňkové informace :</t>
  </si>
  <si>
    <t>Výdaje na dlouhodobý majetek za sledované období u sociální služby</t>
  </si>
  <si>
    <t xml:space="preserve">Výdeje na dlouhodobý (investiční) hmotný majetek - nad 40 tis. </t>
  </si>
  <si>
    <t xml:space="preserve">Výdaje na dlouhodobý (investiční) nehmotný majetek - nad 60 tis. </t>
  </si>
  <si>
    <t>Součet poskytnutých slev (jedná se o rozdíl tržní ceny od zvýhodněné ceny) - nejčastější položky jsou např. zvýhodněné nájemné, školení, zapůjčení vozidla, …</t>
  </si>
  <si>
    <t>Poznámka: Do poznámky rozepište jednotlivé poskytnuté slevy</t>
  </si>
  <si>
    <t>Poskytnuté slevy</t>
  </si>
  <si>
    <t>Součet slev veřejný poskytovatel</t>
  </si>
  <si>
    <t xml:space="preserve">Součet slev soukromý poskytovatel </t>
  </si>
  <si>
    <t xml:space="preserve">! Pozor, všechny náklady služby musí být uvedeny, nesmí se stát, že některé náklady neuvedete! Pokud si nebudete jisti přesným umístěním konkrétních nákladů, je možné zatelefonovat nebo poslat email s dotazem!                                                                                               </t>
  </si>
  <si>
    <t>Nezapomeňte, že ve všech otázkách se údaje vyplňují pouze za službu, kterou máte vyplněnou na úvodním listu (nikoli za celou organizaci!), tj. za identifikátor.</t>
  </si>
  <si>
    <r>
      <rPr>
        <b/>
        <sz val="12"/>
        <rFont val="Arial"/>
        <family val="2"/>
        <charset val="238"/>
      </rPr>
      <t xml:space="preserve">Částka v Kč   </t>
    </r>
    <r>
      <rPr>
        <sz val="12"/>
        <rFont val="Arial"/>
        <family val="2"/>
        <charset val="238"/>
      </rPr>
      <t xml:space="preserve">           </t>
    </r>
    <r>
      <rPr>
        <i/>
        <sz val="12"/>
        <rFont val="Arial"/>
        <family val="2"/>
        <charset val="238"/>
      </rPr>
      <t>(náklady za základní činnosti celkem v Kč)</t>
    </r>
  </si>
  <si>
    <t>2.4.2 Školení a kuzy</t>
  </si>
  <si>
    <t>5.6 Ostatní. Je-li částka &gt;0, pak je nutno k ní uvést komentář k jednotlivým položkám!</t>
  </si>
  <si>
    <t xml:space="preserve">12. Ostatní. Je-li částka &gt;0, pak je nutno k ní uvést komentář k jednotlivým položkám </t>
  </si>
  <si>
    <t>Součet slev soukromý poskytovatel</t>
  </si>
  <si>
    <t xml:space="preserve">Jedná se o skutečně čerpané prostředky se započítáním případných vratek (dle finančního vypořádání). </t>
  </si>
  <si>
    <r>
      <t xml:space="preserve">Do uváděných výnosů </t>
    </r>
    <r>
      <rPr>
        <b/>
        <sz val="14"/>
        <color rgb="FFFF0000"/>
        <rFont val="Calibri"/>
        <family val="2"/>
        <charset val="238"/>
        <scheme val="minor"/>
      </rPr>
      <t>nezahrnujte výnosy z fakultativní činnosti a zdravotní péče</t>
    </r>
    <r>
      <rPr>
        <sz val="14"/>
        <color theme="1"/>
        <rFont val="Calibri"/>
        <family val="2"/>
        <scheme val="minor"/>
      </rPr>
      <t>, které nesouvisí s poskytováním základních činností služby. Fakultativní výnosy a výnosy ze zdravotní péče jsou řešeny v samostatných listech.</t>
    </r>
  </si>
  <si>
    <t>1. Výnosy\Tržby z vlastních výkonů a zboží</t>
  </si>
  <si>
    <t>1.1 Výnosy\Tržby z prodeje vlastních výrobků</t>
  </si>
  <si>
    <t>1.2 Výnosy\Tržby z prodeje služeb</t>
  </si>
  <si>
    <t>1.2.1 Úhrady od uživatelů</t>
  </si>
  <si>
    <t>1.2.1.1 Úhrady za poskytování základních činností</t>
  </si>
  <si>
    <t>1.2.1.1.1 Za poskytovanou péči ( včetně příspěvku za péči)</t>
  </si>
  <si>
    <t>1.2.1.1.2 Za poskytnuté ubytování</t>
  </si>
  <si>
    <t>1.2.1.1.3 Za poskytovanou stravu</t>
  </si>
  <si>
    <t xml:space="preserve">1.2.1.2 Úhrady za poskytování fakultativních činností </t>
  </si>
  <si>
    <t>1.3 Fondy zdravotních pojišťoven</t>
  </si>
  <si>
    <t>1.4 Individuální projekt</t>
  </si>
  <si>
    <t>1.5 Výnosy\Tržby z pronájmu</t>
  </si>
  <si>
    <t>1.6 Výnosy\Tržby z prodaného zboží</t>
  </si>
  <si>
    <t>1.7 Ostatní. Je-li částka &gt;0, pak je nutno k ní uvést komentář k jednotlivým položkám!</t>
  </si>
  <si>
    <t>2. Změny stavu zásob</t>
  </si>
  <si>
    <t>3. Aktivace</t>
  </si>
  <si>
    <t>3.1 Aktivace materiálu a zboží</t>
  </si>
  <si>
    <t>3.2 Aktivace vnitroorganizačních služeb</t>
  </si>
  <si>
    <t>3.3 Aktivace dlouhodobého nehmotného majetku</t>
  </si>
  <si>
    <t>3.4 Aktivace dlouhodobého hmotného majetku</t>
  </si>
  <si>
    <t>4. Výnosy z daní a poplatků</t>
  </si>
  <si>
    <t>5. Ostatní  provozní výnosy</t>
  </si>
  <si>
    <t>5.2 Výnosy z odepsaných pohledávek</t>
  </si>
  <si>
    <t xml:space="preserve">5.3 Výnosy z prodeje materiálu </t>
  </si>
  <si>
    <t>5.4 Tržby\Výnosy z prodeje dlouhodobého nehmotného majetku</t>
  </si>
  <si>
    <t xml:space="preserve">5.5 Tržby\Výnosy z prodeje dlouhodobého hmotného majetku </t>
  </si>
  <si>
    <t>5.6 Čerpání rezervního fondu z výsledku hospodaření nebo vedlejší činnosti</t>
  </si>
  <si>
    <t>5.7 Příjmy z vedlejší/doplňkové činnosti ( pouze zisk z této činnosti, kterým chcete zlepšít hospodaření služby )</t>
  </si>
  <si>
    <t>5.8 Ostatní. Je-li částka &gt;0, pak je nutno k ní uvést komentář k jednotlivým položkám!</t>
  </si>
  <si>
    <t>6. Finanční výnosy</t>
  </si>
  <si>
    <t>6.1 Úroky</t>
  </si>
  <si>
    <t>6.2 Ostatní. Je-li částka &gt;0, pak je nutno k ní uvést komentář k jednotlivým položkám!</t>
  </si>
  <si>
    <t>7. Dotace\Výnosy z nároků na prostředky SR, rozpočtů územních samosprávných celků a státních fondů</t>
  </si>
  <si>
    <t xml:space="preserve">7.1 Provozní dotace\Výnosy z nároků na prostředky státního rozpočtu </t>
  </si>
  <si>
    <t>7.1.1 Ministerstvo práce a sociálních věcí</t>
  </si>
  <si>
    <t>7.1.1.1 Dotace na poskytování sociálních služeb (zde patří dotační řízení Středočeského kraje, mimořádné dotační řízení a dofinancování) Částku je nutno v poznámce rozepsat po jednotlivých krajích, které dotace poskytly a kolik</t>
  </si>
  <si>
    <t>7.1.1.2 Ostatní</t>
  </si>
  <si>
    <t>7.1.2 Příspěvky od úřadů práce (příspěvek na péči od úřadu práce patří do 1.2.1.1.1 - Za poskytovanou péči)</t>
  </si>
  <si>
    <t>7.1.3 Úřad vlády ČR</t>
  </si>
  <si>
    <t>7.1.4 Ostatní resorty</t>
  </si>
  <si>
    <t>7.1.4.1 Ministerstvo dopravy</t>
  </si>
  <si>
    <t>7.1.4.2 Ministerstvo financí</t>
  </si>
  <si>
    <t xml:space="preserve">7.1.4.3 Ministerstvo kultury </t>
  </si>
  <si>
    <t>7.1.4.4 Ministerstvo obrany</t>
  </si>
  <si>
    <t>7.1.4.5 Ministerstvo pro místní rozvoj</t>
  </si>
  <si>
    <t>7.1.4.6 Ministerstvo průmyslu a obchodu</t>
  </si>
  <si>
    <t>7.1.4.7 Ministerstvo spravedlnosti</t>
  </si>
  <si>
    <t>7.1.4.8 Ministerstvo školství, mládeže a tělovýchovy</t>
  </si>
  <si>
    <t>7.1.4.9 Ministerstvo vnitra</t>
  </si>
  <si>
    <t>7.1.4.10 Ministerstvo zahraničních věcí</t>
  </si>
  <si>
    <t>7.1.4.11 Ministerstvo zdravotnictví</t>
  </si>
  <si>
    <t>7.1.4.12 Ministerstvo zemědělství</t>
  </si>
  <si>
    <t>7.1.4.13 Ministerstvo životního prostředí</t>
  </si>
  <si>
    <t>7.1.4.14 Ostatní</t>
  </si>
  <si>
    <t>7.2 Provozní dotace/Výnosy z nároků na prostředky rozpočtů územních samosprávných celků</t>
  </si>
  <si>
    <t>7.2.1 Kraj</t>
  </si>
  <si>
    <t xml:space="preserve">7.2.1.1 Příspěvek zřizovatele na provoz  V poznámce je nutno uvést název kraje, případně rozepsat do popisu po jednotlivých krajích </t>
  </si>
  <si>
    <t>7.2.1.2 Dotace - (individuální projekty , OPZ, HUF.. ) Částku je nutno v poznámce rozepsat po jednotlivých krajích a projektech, které dotace poskytly a kolik  (zde nepatří dotační řízení Středočeského kraje, mimořádné dotační řízení a dofinancování)</t>
  </si>
  <si>
    <t>7.2.1.3 Grant - Částku je nutno rozepsat po jednotlivých krajích, které granty poskytly.</t>
  </si>
  <si>
    <t>7.2.1.4 Dary - Částku je nutno rozepsat po jednotlivých krajích, které dary poskytly.</t>
  </si>
  <si>
    <t>7.2.2 Obec</t>
  </si>
  <si>
    <t>7.2.2.1 Příspěvek zřizovatele</t>
  </si>
  <si>
    <t>7.2.2.2 Dotace - Částku je nutno rozepsat po jednotlivých obcích, které dotace poskytly.</t>
  </si>
  <si>
    <t>7.2.2.3 Grant - Částku je nutno rozepsat po jednotlivých obcích, které granty poskytly.</t>
  </si>
  <si>
    <t>7.2.2.4 Dary - Částku je nutno rozepsat po jednotlivých obcích, které dary poskytly.</t>
  </si>
  <si>
    <t>7.3 Výnosy z nároků na prostředky státních fondů</t>
  </si>
  <si>
    <t>7.4 Strukturální fondy - Jedná se o zdroje ze strukturálních fondu, ale ne o zdroje z Individuálních projektů - viz část. 1.4</t>
  </si>
  <si>
    <t>7.5. Ostatní. Je-li částka &gt;0, pak je nutno k ní uvést komentář k jednotlivým položkám!</t>
  </si>
  <si>
    <t>8. Výnosy ze sdílených daní</t>
  </si>
  <si>
    <t>9. Přijaté příspěvky</t>
  </si>
  <si>
    <t>10. Dary nebo čerpání rezervního fondu z darů</t>
  </si>
  <si>
    <t>11. Ostatní - Je-li částka &gt;0, pak je nutno k ní uvést do poznámky</t>
  </si>
  <si>
    <t xml:space="preserve">! Pozor, všechny výnosy služby musí být uvedeny, nesmí se stát, že některé výnosy neuvedete!  Pokud si nebudete jisti přesným umístěním konkrétních výnosů, je možné zatelefonovat nebo poslat email s dotazem! </t>
  </si>
  <si>
    <t xml:space="preserve">Nezapomeňte, že ve všech otázkách se údaje vyplňují pouze za službu, kterou máte vyplněnou na úvodním listu (nikoli za celou organizaci!), tj. za identifikátor. Pokud jsou fakultativní činnosti využívány ve více službách je potřeba náklady a výnosy adekvátně rozdělit mezi tyto služby.   </t>
  </si>
  <si>
    <t xml:space="preserve">V případě dělené působnosti vyplňujte náklady i výnosy za celou službu, ne pouze za Středočeský kraj. </t>
  </si>
  <si>
    <r>
      <t>Do uváděných nákladů i výnosů v tomto listě uveďte</t>
    </r>
    <r>
      <rPr>
        <b/>
        <sz val="14"/>
        <color rgb="FFFF0000"/>
        <rFont val="Calibri"/>
        <family val="2"/>
        <charset val="238"/>
        <scheme val="minor"/>
      </rPr>
      <t xml:space="preserve"> veškeré náklady i výnosy vynaložené na fakultativní činnost v této službě.</t>
    </r>
    <r>
      <rPr>
        <sz val="14"/>
        <color theme="1"/>
        <rFont val="Calibri"/>
        <family val="2"/>
        <scheme val="minor"/>
      </rPr>
      <t xml:space="preserve"> Nejedná se pouze o materiál, ale i mzdy, energie a ostatní položky sloužící k zajištění fakultativních činností.  </t>
    </r>
  </si>
  <si>
    <t xml:space="preserve">Přehled poskytovaných fakultativních činností </t>
  </si>
  <si>
    <r>
      <rPr>
        <b/>
        <i/>
        <sz val="14"/>
        <color theme="1"/>
        <rFont val="Calibri"/>
        <family val="2"/>
        <charset val="238"/>
        <scheme val="minor"/>
      </rPr>
      <t xml:space="preserve">Náklady  za fakultativní činnosti : </t>
    </r>
    <r>
      <rPr>
        <i/>
        <sz val="14"/>
        <color theme="1"/>
        <rFont val="Calibri"/>
        <family val="2"/>
        <charset val="238"/>
        <scheme val="minor"/>
      </rPr>
      <t xml:space="preserve"> do těchto nákladů spadaní veškeré náklady vynaložené na fakultativní činnost v této službě. Nejedná se pouze o materiál, ale i mzdy, energie a ostatní položky sloužící k zajištění fakultativních činností.  </t>
    </r>
  </si>
  <si>
    <r>
      <rPr>
        <b/>
        <i/>
        <sz val="14"/>
        <color theme="1"/>
        <rFont val="Calibri"/>
        <family val="2"/>
        <charset val="238"/>
        <scheme val="minor"/>
      </rPr>
      <t xml:space="preserve">Výnosy  za fakultativní činnosti </t>
    </r>
    <r>
      <rPr>
        <i/>
        <sz val="14"/>
        <color theme="1"/>
        <rFont val="Calibri"/>
        <family val="2"/>
        <charset val="238"/>
        <scheme val="minor"/>
      </rPr>
      <t>: pozor výnosy by se měli rovnat nákladům za fakultativní činnosti. Zároveň na pokrytí nákladů můžou být použity pouze příjmy, které to umožňují. (např. dotace od MPSV z programu A to neumožňujě)</t>
    </r>
  </si>
  <si>
    <t xml:space="preserve">1. Spotřebované nákupy účet 501 </t>
  </si>
  <si>
    <r>
      <t xml:space="preserve">1.2.1.2 Úhrady za poskytování fakultativních činností </t>
    </r>
    <r>
      <rPr>
        <sz val="12"/>
        <rFont val="Arial"/>
        <family val="2"/>
        <charset val="238"/>
      </rPr>
      <t xml:space="preserve"> </t>
    </r>
    <r>
      <rPr>
        <b/>
        <sz val="12"/>
        <rFont val="Arial"/>
        <family val="2"/>
        <charset val="238"/>
      </rPr>
      <t>(položka je automaticky propsána z listu Fakultativní činnosti)</t>
    </r>
  </si>
  <si>
    <t>7.1.1.2 Ostatní. Je-li částka &gt;0, pak je nutno k ní uvést komentář k jednotlivým položkám!</t>
  </si>
  <si>
    <t>6.1 Odpisy dlouhodobého majetku                     ( účet 551 )</t>
  </si>
  <si>
    <t>7.1.4.14 Ostatní. Je-li částka &gt;0, pak je nutno k ní uvést komentář k jednotlivým položkám!</t>
  </si>
  <si>
    <t xml:space="preserve">12. Ostatní  Je-li částka &gt;0, pak je nutno k ní uvést komentář k jednotlivým položkám </t>
  </si>
  <si>
    <t xml:space="preserve">Nezapomeňte, že ve všech otázkách se údaje vyplňují pouze za službu, kterou máte vyplněnou na úvodním listu (nikoli za celou organizaci!), tj. za identifikátor. Pokud je zdravotní péče využívána ve více službách je potřeba náklady a výnosy adekvátně rozdělit mezi tyto služby.   </t>
  </si>
  <si>
    <t xml:space="preserve">Stručný přehled poskytované zdravotní péče </t>
  </si>
  <si>
    <r>
      <rPr>
        <b/>
        <i/>
        <sz val="14"/>
        <color theme="1"/>
        <rFont val="Calibri"/>
        <family val="2"/>
        <charset val="238"/>
        <scheme val="minor"/>
      </rPr>
      <t xml:space="preserve">Náklady  za zdravotní péči : </t>
    </r>
    <r>
      <rPr>
        <i/>
        <sz val="14"/>
        <color theme="1"/>
        <rFont val="Calibri"/>
        <family val="2"/>
        <charset val="238"/>
        <scheme val="minor"/>
      </rPr>
      <t xml:space="preserve"> do těchto nákladů spadaní veškeré náklady vynaložené na zdravotní péči v této službě. Nejedná se pouze o materiál, ale i mzdy, energie a ostatní položky sloužící k zajištění zdravotní péče.  </t>
    </r>
  </si>
  <si>
    <r>
      <rPr>
        <b/>
        <i/>
        <sz val="14"/>
        <color theme="1"/>
        <rFont val="Calibri"/>
        <family val="2"/>
        <charset val="238"/>
        <scheme val="minor"/>
      </rPr>
      <t xml:space="preserve">Výnosy  za zdravotní péči </t>
    </r>
    <r>
      <rPr>
        <i/>
        <sz val="14"/>
        <color theme="1"/>
        <rFont val="Calibri"/>
        <family val="2"/>
        <charset val="238"/>
        <scheme val="minor"/>
      </rPr>
      <t>: pozor na pokrytí nákladů můžou být použity pouze příjmy, které to umožňují. (např. dotace od MPSV z programu A to neumožňujě)</t>
    </r>
  </si>
  <si>
    <t>1. Spotřebované nákupy účet 501</t>
  </si>
  <si>
    <t xml:space="preserve">5.6 Ostatní. Je-li částka &gt;0, pak je nutno k ní uvést komentář k jednotlivým položkám! </t>
  </si>
  <si>
    <t>SHRNUTÍ EKONOMICKÝCH UKAZATELŮ - KONTROLNÍ LIST</t>
  </si>
  <si>
    <t xml:space="preserve">tento list je kontrolní, </t>
  </si>
  <si>
    <t>data vychází z vámi uvedených údajů na předchozích listech</t>
  </si>
  <si>
    <t>NA TOMTO LISTU SE NIC NEVYPLŇUJE - LIST JE POUZE KONTROLNÍ</t>
  </si>
  <si>
    <t xml:space="preserve">ZA SLUŽBU </t>
  </si>
  <si>
    <t>IDENTIFIKÁTOR</t>
  </si>
  <si>
    <t>Náklady služby za základní činnosti ambulantní a terénní formy</t>
  </si>
  <si>
    <t>Náklady služby za základní činnosti pobytové formy</t>
  </si>
  <si>
    <t>Výnosy služby za základní činnosti ambulantní, terénní a pobytové formy</t>
  </si>
  <si>
    <t>Náklady služby za fakultativní činnosti</t>
  </si>
  <si>
    <t>Výnosy služby za fakultativní činnosti</t>
  </si>
  <si>
    <t>Náklady služby za zdravotní péči</t>
  </si>
  <si>
    <t>Výnosy služby za zdravotní péči</t>
  </si>
  <si>
    <t>Celkové náklady služby</t>
  </si>
  <si>
    <t>Celkové výnosy služby</t>
  </si>
  <si>
    <t>Rozdíl výnosy a náklady</t>
  </si>
  <si>
    <t>Zdůvodnění  v případě, že je služba v mínusu (zdůvodnění, jakým bude způsobem bude ztráta řešena, např. ziskem z jiné služby, úvěrem...)</t>
  </si>
  <si>
    <t xml:space="preserve">Jestliže nacházíte nesrovnalosti, je možné se  vrátit na předchozí listy a data opravit. Pokud máte službu ve ztrátě, je potřeba úvést ve výnosech i prostředky, kterými ztrátovou službu dotujete. </t>
  </si>
  <si>
    <t xml:space="preserve">Počet přepočtených úvazků </t>
  </si>
  <si>
    <t xml:space="preserve">V případě dělené působnosti vyplňujte úvazky za celou službu, ne pouze za Středočeský kraj. </t>
  </si>
  <si>
    <t>Služba</t>
  </si>
  <si>
    <t>Úvazky přímé péče pouze základní činnost</t>
  </si>
  <si>
    <t>Úvazky nepřímé péče pouze základní činnost</t>
  </si>
  <si>
    <t>Pouze zdravotničtí pracovníci</t>
  </si>
  <si>
    <t>Úvazky nepřímé péče vztahující se k zdravotní péči</t>
  </si>
  <si>
    <t>Úvazky vztahující se k fakultativním činnostem</t>
  </si>
  <si>
    <t>Ambulantní</t>
  </si>
  <si>
    <t>Terénní</t>
  </si>
  <si>
    <t xml:space="preserve">Pobytová </t>
  </si>
  <si>
    <t>list 7</t>
  </si>
  <si>
    <t>Vyplňte kontaktní údaje na statutárního zástupce organizace (povinné)</t>
  </si>
  <si>
    <t>Jméno a příjmení kontaktní osoby</t>
  </si>
  <si>
    <t xml:space="preserve">Pracovní zařazení </t>
  </si>
  <si>
    <t xml:space="preserve">Email </t>
  </si>
  <si>
    <t xml:space="preserve">Telefon </t>
  </si>
  <si>
    <t>Jméno a příjmení</t>
  </si>
  <si>
    <r>
      <t xml:space="preserve">Všechny vyplněné dotazníky za celou organizaci prosím zašlete (ve formě excel) společně na email : </t>
    </r>
    <r>
      <rPr>
        <b/>
        <u/>
        <sz val="18"/>
        <color rgb="FF0070C0"/>
        <rFont val="Calibri"/>
        <family val="2"/>
        <charset val="238"/>
        <scheme val="minor"/>
      </rPr>
      <t>houzvicka@kr-s.cz</t>
    </r>
  </si>
  <si>
    <t>Sběr dat v oblasti poskytování sociálních služeb ve Středočeském kraji za rok 2024</t>
  </si>
  <si>
    <t>Doba poskytování služby v roce 2024</t>
  </si>
  <si>
    <t>Počet měsíců poskytování služby v roce 2024</t>
  </si>
  <si>
    <t>Náklady v roce 2024 na ZÁKLADNÍ ČINNOSTI služby  za ambulantní a terénní formu</t>
  </si>
  <si>
    <t>Kontrolní součet : Náklady za službu v roce 2024 ambulantní a terénní forma bez fakultativních nákladů a zdravotní péče</t>
  </si>
  <si>
    <t>Náklady v roce 2024 na ZÁKLADNÍ ČINNOSTI služby  za pobytovou formu</t>
  </si>
  <si>
    <t>Kontrolní součet :  Náklady za službu v roce 2024 pobytová forma bez fakultativních nákladů a zdravotní péče</t>
  </si>
  <si>
    <t>Výnosy služby za základní činnosti v roce 2024</t>
  </si>
  <si>
    <t>Kontrolní součet: Výnosy za službu v roce 2024</t>
  </si>
  <si>
    <t xml:space="preserve">Náklady a výnosy v roce 2024 na fakultativní služby poskytované v rámci této služby. </t>
  </si>
  <si>
    <t>Kontrolní součet : Celkové náklady za fakultativní činnosti vztahující se k dané službě v roce 2024.</t>
  </si>
  <si>
    <t>Kontrolní součet: Celkové výnosy za fakultativní činnosti vztahující se k dané službě v roce 2024.</t>
  </si>
  <si>
    <t xml:space="preserve">Náklady a výnosy v roce 2024 za zdravotní péči poskytované v rámci této služby. </t>
  </si>
  <si>
    <t>Kontrolní součet : Celkové náklady na zdravotní péči vztahující se k dané službě v roce 2024.</t>
  </si>
  <si>
    <t>Kontrolní součet: Celkové Výnosy za zdravotní péči vztahující se k dané službě v roce 2024.</t>
  </si>
  <si>
    <t>Informace o poskytovateli</t>
  </si>
  <si>
    <t>Název</t>
  </si>
  <si>
    <t>POSKYT_NAZEV</t>
  </si>
  <si>
    <t>AHC Senior centrum Pečičky o.p.s.</t>
  </si>
  <si>
    <t>ALKA, o.p.s.</t>
  </si>
  <si>
    <t>ALZHEIMER HOME z.ú.</t>
  </si>
  <si>
    <t>Alzheimercentrum Zlosyň, z.ú.</t>
  </si>
  <si>
    <t>ANIMA ČÁSLAV, o.p.s.</t>
  </si>
  <si>
    <t>ANNA Český Brod, sociální služby pro seniory</t>
  </si>
  <si>
    <t>ANTONIA senior services s.r.o.</t>
  </si>
  <si>
    <t>Arcidiecézní charita Praha</t>
  </si>
  <si>
    <t>Bellevue, poskytovatel sociálních služeb</t>
  </si>
  <si>
    <t>Centrin CZ s.r.o.</t>
  </si>
  <si>
    <t>Centrum ALMA, z.ú.</t>
  </si>
  <si>
    <t>Centrum pro zdravotně postižené a seniory Středočeského kraje, o.p.s.</t>
  </si>
  <si>
    <t>Centrum psychologicko-sociálního poradenství Středočeského kraje, příspěvková organizace</t>
  </si>
  <si>
    <t>CENTRUM ROŽMITÁL POD TŘEMŠÍNEM, poskytovatel sociálních služeb</t>
  </si>
  <si>
    <t>Centrum služeb Slunce všem, o.p.s.</t>
  </si>
  <si>
    <t>CENTRUM SOCIÁLNÍCH A ZDRAVOTNÍCH SLUŽEB MĚSTA PŘÍBRAM</t>
  </si>
  <si>
    <t>Centrum sociálních a zdravotních služeb Poděbrady o.p.s.</t>
  </si>
  <si>
    <t>Centrum sociálních služeb Hvozdy, o.p.s.</t>
  </si>
  <si>
    <t>Centrum sociálních služeb v Lysé nad Labem z.ú.</t>
  </si>
  <si>
    <t>Centrum 83, poskytovatel sociálních služeb</t>
  </si>
  <si>
    <t>CERPOS</t>
  </si>
  <si>
    <t>Cesta integrace, o.p.s.</t>
  </si>
  <si>
    <t>Clementas Mlékovice, s.r.o.</t>
  </si>
  <si>
    <t>ČERVENÝ MLÝN VŠESTUDY, poskytovatel sociálních služeb</t>
  </si>
  <si>
    <t>Člověk v tísni, o.p.s.</t>
  </si>
  <si>
    <t>Člověk zpět k člověku, z.s.</t>
  </si>
  <si>
    <t>Dementia I.O.V., z.ú.</t>
  </si>
  <si>
    <t>Dětské centrum Chocerady - centrum komplexní péče, příspěvková organizace</t>
  </si>
  <si>
    <t>Diakonie ČCE - Středisko celostátních programů a služeb</t>
  </si>
  <si>
    <t>Diakonie ČCE - středisko Střední Čechy</t>
  </si>
  <si>
    <t>Diecézní charita Litoměřice</t>
  </si>
  <si>
    <t>Digitus Mise, z. ú.</t>
  </si>
  <si>
    <t>Dítě a kůň, z.s. - Sdružení pro hipoterapii</t>
  </si>
  <si>
    <t>Dobromysl, z. ú.</t>
  </si>
  <si>
    <t>Domácí hospic Nablízku, z.ú.</t>
  </si>
  <si>
    <t>Domácí hospic Srdcem, z.ú.</t>
  </si>
  <si>
    <t>Domov Barbora Kutná Hora, poskytovatel sociálních služeb</t>
  </si>
  <si>
    <t>Domov Březnice, poskytovatel sociálních služeb</t>
  </si>
  <si>
    <t>Domov Buda, poskytovatel sociálních služeb</t>
  </si>
  <si>
    <t>Domov Dolní Cetno, poskytovatel sociálních služeb</t>
  </si>
  <si>
    <t>Domov Domino, poskytovatel sociálních služeb</t>
  </si>
  <si>
    <t>Domov důchodců Čáslav</t>
  </si>
  <si>
    <t>Domov Hačka se sídlem v Olešce, poskytovatel sociálních služeb</t>
  </si>
  <si>
    <t>Domov Hostomice - Zátor, poskytovatel sociálních služeb</t>
  </si>
  <si>
    <t>Domov Iváň, poskytovatel sociálních služeb</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</si>
  <si>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</si>
  <si>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</si>
  <si>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</si>
  <si>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</si>
  <si>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</si>
  <si>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</si>
  <si>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</si>
  <si>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</si>
  <si>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</si>
  <si>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Domov Na Hrádku, poskytovatel sociálních služeb</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</si>
  <si>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</si>
  <si>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</si>
  <si>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</si>
  <si>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</si>
  <si>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</si>
  <si>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</si>
  <si>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</si>
  <si>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Domov Pod Skalami Kurovodice, poskytovatel sociálních služeb</t>
  </si>
  <si>
    <t>Domov pro seniory Blaník s.r.o.</t>
  </si>
  <si>
    <t>Domov pro seniory Kladno</t>
  </si>
  <si>
    <t>Domov pro seniory Pod Skalkou</t>
  </si>
  <si>
    <t>Domov Ráček o.p.s.</t>
  </si>
  <si>
    <t>Domov Rožďalovice,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</si>
  <si>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</si>
  <si>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</si>
  <si>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</si>
  <si>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</si>
  <si>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</si>
  <si>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</si>
  <si>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</si>
  <si>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</si>
  <si>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</si>
  <si>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</si>
  <si>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</si>
  <si>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</si>
  <si>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</si>
  <si>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</si>
  <si>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</si>
  <si>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</si>
  <si>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</si>
  <si>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</si>
  <si>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</si>
  <si>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</si>
  <si>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</si>
  <si>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</si>
  <si>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</si>
  <si>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</si>
  <si>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</si>
  <si>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</si>
  <si>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Důstojný odchod z.ú.</t>
  </si>
  <si>
    <t>EDA cz, z.ú.</t>
  </si>
  <si>
    <t>Farní charita Nymburk</t>
  </si>
  <si>
    <t>FIT SENIOR Příbram, z.s.</t>
  </si>
  <si>
    <t>FOKUS Mladá Boleslav z.s.</t>
  </si>
  <si>
    <t>Fokus Praha, z.ú.</t>
  </si>
  <si>
    <t>G-HELP z.ú.</t>
  </si>
  <si>
    <t>Global Partner Péče, z.ú.</t>
  </si>
  <si>
    <t>Handicap centrum Srdce, o.p.s.</t>
  </si>
  <si>
    <t>Helpicon, z.ú.</t>
  </si>
  <si>
    <t>HEWER, z.s.</t>
  </si>
  <si>
    <t>Hospic svaté Hedviky, o.p.s.</t>
  </si>
  <si>
    <t>HOSPIC TEMPUS, z.s.</t>
  </si>
  <si>
    <t>Charita Beroun</t>
  </si>
  <si>
    <t>Charita Kralupy nad Vltavou</t>
  </si>
  <si>
    <t>Charita Neratovice</t>
  </si>
  <si>
    <t>Charita Příbram</t>
  </si>
  <si>
    <t>Charita Starý Knín</t>
  </si>
  <si>
    <t>Charita Vlašim</t>
  </si>
  <si>
    <t>Jistoty Domova, z. ú.</t>
  </si>
  <si>
    <t>Josef Strouhal</t>
  </si>
  <si>
    <t>Klubíčko Beroun, z.ú.</t>
  </si>
  <si>
    <t>KOLPINGOVA RODINA SMEČNO</t>
  </si>
  <si>
    <t>Komunitní centrum Petrklíč, z.s.</t>
  </si>
  <si>
    <t>Komunitní centrum Říčany, o.p.s.</t>
  </si>
  <si>
    <t>Koniklec Suchomasty, poskytovatel sociálních služeb</t>
  </si>
  <si>
    <t>Křesťanský spolek Sedlčanska</t>
  </si>
  <si>
    <t>Kvalitní podzim života, z.ú.</t>
  </si>
  <si>
    <t>Laxus z. ú.</t>
  </si>
  <si>
    <t>LCC domácí péče, s.r.o.</t>
  </si>
  <si>
    <t>LECCOS, z.s.</t>
  </si>
  <si>
    <t>Lomikámen, z.ú.</t>
  </si>
  <si>
    <t>LUXOR Poděbrady, poskytovatel sociálních služeb</t>
  </si>
  <si>
    <t>Magdaléna, o.p.s.</t>
  </si>
  <si>
    <t>Maltézská pomoc, o.p.s.</t>
  </si>
  <si>
    <t>Malyra s.r.o.</t>
  </si>
  <si>
    <t>Město Březnice</t>
  </si>
  <si>
    <t>Město Černošice</t>
  </si>
  <si>
    <t>Město Hostivice</t>
  </si>
  <si>
    <t>Město Jílové u Prahy</t>
  </si>
  <si>
    <t>Město Kouřim</t>
  </si>
  <si>
    <t>Město Libčice nad Vltavou</t>
  </si>
  <si>
    <t>Město Mnichovice</t>
  </si>
  <si>
    <t>Město Roztoky</t>
  </si>
  <si>
    <t>Město Rožmitál pod Třemšínem</t>
  </si>
  <si>
    <t>Město Řevnice</t>
  </si>
  <si>
    <t>Město Sedlčany</t>
  </si>
  <si>
    <t>Město Sedlec-Prčice</t>
  </si>
  <si>
    <t>Město Slaný</t>
  </si>
  <si>
    <t>Město Stochov</t>
  </si>
  <si>
    <t>Město Týnec nad Labem</t>
  </si>
  <si>
    <t>Město Uhlířské Janovice</t>
  </si>
  <si>
    <t>Město Unhošť</t>
  </si>
  <si>
    <t>Město Úvaly</t>
  </si>
  <si>
    <t>Město Velvary</t>
  </si>
  <si>
    <t>Město Zásmuky</t>
  </si>
  <si>
    <t>Město Zruč nad Sázavou</t>
  </si>
  <si>
    <t>Městské centrum komplexní péče Benátky nad Jizerou, příspěvková organizace</t>
  </si>
  <si>
    <t>Městské sociální a zdravotní služby</t>
  </si>
  <si>
    <t>Městys Cerhenice</t>
  </si>
  <si>
    <t>Městys Divišov</t>
  </si>
  <si>
    <t>NADĚJE</t>
  </si>
  <si>
    <t>Nalžovický zámek, poskytovatel sociálních služeb</t>
  </si>
  <si>
    <t>Národní ústav pro autismus, z.ú.</t>
  </si>
  <si>
    <t>Nezávislý život, z.ú.</t>
  </si>
  <si>
    <t>Obec Hlásná Třebáň</t>
  </si>
  <si>
    <t>Obec Chorušice</t>
  </si>
  <si>
    <t>Obec Kropáčova Vrutice</t>
  </si>
  <si>
    <t>Obec Mělnické Vtelno</t>
  </si>
  <si>
    <t>Obec Tmaň</t>
  </si>
  <si>
    <t>Oblastní charita Kutná Hora</t>
  </si>
  <si>
    <t>Oblastní nemocnice Příbram, a. s.</t>
  </si>
  <si>
    <t>Oblastní spolek Českého červeného kříže Kladno</t>
  </si>
  <si>
    <t>Okresní pečovatelská služba Nové Strašecí, o.p.s.</t>
  </si>
  <si>
    <t>Pečovatelská služba Čelákovice, příspěvková organizace</t>
  </si>
  <si>
    <t>Pečovatelská služba Kutná Hora, příspěvková organizace</t>
  </si>
  <si>
    <t>Pečovatelská služba města Brandýs nad Labem-Stará Boleslav</t>
  </si>
  <si>
    <t>Pečovatelská služba města Dobříše</t>
  </si>
  <si>
    <t>Pečovatelská služba města Mladá Boleslav, příspěvková organizace</t>
  </si>
  <si>
    <t>Pečovatelská služba města Pečky</t>
  </si>
  <si>
    <t>Pečovatelská služba Městec Králové, s.r.o.</t>
  </si>
  <si>
    <t>Pečovatelská služba okresu Benešov</t>
  </si>
  <si>
    <t>Pečovatelská služba Rakovník</t>
  </si>
  <si>
    <t>Ponton, z.s.</t>
  </si>
  <si>
    <t>Portus Praha z.ú.</t>
  </si>
  <si>
    <t>Povídej, z. s.</t>
  </si>
  <si>
    <t>Pro zdraví 21 z.ú.</t>
  </si>
  <si>
    <t>proFem - centrum pro oběti domácího a sexuálního násilí, o.p.s.</t>
  </si>
  <si>
    <t>Prostor plus o.p.s.</t>
  </si>
  <si>
    <t>Proxima Sociale o.p.s.</t>
  </si>
  <si>
    <t>R - Mosty, z.s.</t>
  </si>
  <si>
    <t>Rainbow Productions spol. s r.o.</t>
  </si>
  <si>
    <t>Regionální sdružení zdravotně postižených Benešovska z. s. okresní organizace Benešov</t>
  </si>
  <si>
    <t>REMEDIUM Praha o.p.s.</t>
  </si>
  <si>
    <t>Respondeo, z. s.</t>
  </si>
  <si>
    <t>Romodrom o.p.s.</t>
  </si>
  <si>
    <t>RSOP z.s.</t>
  </si>
  <si>
    <t>Rybka, poskytovatel sociálních služeb</t>
  </si>
  <si>
    <t>Rytmus Střední Čechy, o.p.s.</t>
  </si>
  <si>
    <t>SEMIRAMIS z. ú.</t>
  </si>
  <si>
    <t>Senior-komplex s.r.o.</t>
  </si>
  <si>
    <t>Sociální služby města Kralupy nad Vltavou, příspěvková organizace</t>
  </si>
  <si>
    <t>SOS dětské vesničky, z.s.</t>
  </si>
  <si>
    <t>Speciální pečovatelská služba z. s.</t>
  </si>
  <si>
    <t>Spirála pomoci, o.p.s.</t>
  </si>
  <si>
    <t>Spokojený domov, o.p.s.</t>
  </si>
  <si>
    <t>Společenství Dobromysl</t>
  </si>
  <si>
    <t>Stacík Slunečnice Mělník, z. s.</t>
  </si>
  <si>
    <t>Statek Vlčkovice, o.p.s.</t>
  </si>
  <si>
    <t>Stéblo, z.s.</t>
  </si>
  <si>
    <t>Středisko komplexní sociální péče o.p.s.</t>
  </si>
  <si>
    <t>Středisko ROSA, z. s.</t>
  </si>
  <si>
    <t>Svaz neslyšících a nedoslýchavých osob v ČR, z.s., Krajská organizace Středočeského kraje, p.s.</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</si>
  <si>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</si>
  <si>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</si>
  <si>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</si>
  <si>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</si>
  <si>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</si>
  <si>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</si>
  <si>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Villa Vallila, z.ú.</t>
  </si>
  <si>
    <t>Vítej ... o.p.s.</t>
  </si>
  <si>
    <t>VLTAWIA s.r.o.</t>
  </si>
  <si>
    <t>V.O.D.A. z.s.</t>
  </si>
  <si>
    <t>VOLNO, sdružení pro pomoc rodinám dětí s postižením, z. ú.</t>
  </si>
  <si>
    <t>Vyšší Hrádek, poskytovatel sociálních služeb</t>
  </si>
  <si>
    <t>Zahrada, poskytovatel sociálních služeb</t>
  </si>
  <si>
    <t>ZAHRADA, z. s.</t>
  </si>
  <si>
    <t>Zařízení sociální intervence Kladno</t>
  </si>
  <si>
    <t>Zdravotní ústav Most k domovu, z.ú.</t>
  </si>
  <si>
    <t>ZELENÁ LÍPA HOSTIVICE, poskytovatel sociálních služeb</t>
  </si>
  <si>
    <t>Zvoneček Bylany, poskytovatel sociálních služeb</t>
  </si>
  <si>
    <t>IČ</t>
  </si>
  <si>
    <t>IC</t>
  </si>
  <si>
    <t>02737949</t>
  </si>
  <si>
    <t>03593207</t>
  </si>
  <si>
    <t>00873713</t>
  </si>
  <si>
    <t>07809395</t>
  </si>
  <si>
    <t>02636298</t>
  </si>
  <si>
    <t>06774750</t>
  </si>
  <si>
    <t>00874680</t>
  </si>
  <si>
    <t>04066502</t>
  </si>
  <si>
    <t>00873501</t>
  </si>
  <si>
    <t>00874728</t>
  </si>
  <si>
    <t>00873683</t>
  </si>
  <si>
    <t>00874663</t>
  </si>
  <si>
    <t>00873624</t>
  </si>
  <si>
    <t>03187276</t>
  </si>
  <si>
    <t>00874671</t>
  </si>
  <si>
    <t>00874655</t>
  </si>
  <si>
    <t>02057654</t>
  </si>
  <si>
    <t>00874736</t>
  </si>
  <si>
    <t>00874647</t>
  </si>
  <si>
    <t>01510231</t>
  </si>
  <si>
    <t>09903046</t>
  </si>
  <si>
    <t>04393066</t>
  </si>
  <si>
    <t>02319179</t>
  </si>
  <si>
    <t>05894271</t>
  </si>
  <si>
    <t>03058166</t>
  </si>
  <si>
    <t>00242004</t>
  </si>
  <si>
    <t>00241121</t>
  </si>
  <si>
    <t>00241237</t>
  </si>
  <si>
    <t>00241326</t>
  </si>
  <si>
    <t>00235482</t>
  </si>
  <si>
    <t>00241407</t>
  </si>
  <si>
    <t>00240478</t>
  </si>
  <si>
    <t>00241610</t>
  </si>
  <si>
    <t>00243221</t>
  </si>
  <si>
    <t>00241636</t>
  </si>
  <si>
    <t>00243272</t>
  </si>
  <si>
    <t>00232645</t>
  </si>
  <si>
    <t>00234877</t>
  </si>
  <si>
    <t>00234923</t>
  </si>
  <si>
    <t>00235831</t>
  </si>
  <si>
    <t>00236527</t>
  </si>
  <si>
    <t>00235075</t>
  </si>
  <si>
    <t>00240931</t>
  </si>
  <si>
    <t>00235105</t>
  </si>
  <si>
    <t>00235954</t>
  </si>
  <si>
    <t>00236667</t>
  </si>
  <si>
    <t>00873667</t>
  </si>
  <si>
    <t>00235300</t>
  </si>
  <si>
    <t>00231690</t>
  </si>
  <si>
    <t>00570931</t>
  </si>
  <si>
    <t>00233234</t>
  </si>
  <si>
    <t>00236861</t>
  </si>
  <si>
    <t>00238163</t>
  </si>
  <si>
    <t>00237060</t>
  </si>
  <si>
    <t>00233901</t>
  </si>
  <si>
    <t>00425737</t>
  </si>
  <si>
    <t>00425745</t>
  </si>
  <si>
    <t>08592241</t>
  </si>
  <si>
    <t>06443851</t>
  </si>
  <si>
    <t>07653808</t>
  </si>
  <si>
    <t>04251806</t>
  </si>
  <si>
    <t>00472263</t>
  </si>
  <si>
    <t>00873497</t>
  </si>
  <si>
    <t>Identifikace služby</t>
  </si>
  <si>
    <t>IDENTIFIKATOR_SLUZBY</t>
  </si>
  <si>
    <t>Druh služby</t>
  </si>
  <si>
    <t>DRUH</t>
  </si>
  <si>
    <t>-</t>
  </si>
  <si>
    <t xml:space="preserve">Identifikátor služby </t>
  </si>
  <si>
    <t>zde vyplňte identifikátor služby</t>
  </si>
  <si>
    <t>V případě dělené působnosti vyplňujte náklady i výnosy za celou službu, ne pouze za Středočeský kraj nebo jen za pověřenou část.                                                                                      Rozdělení nákladů a výnosu je na poskytovateli služby ve vazbě na relevanci jednotlivých hodnot v rozpočtu.</t>
  </si>
  <si>
    <r>
      <t xml:space="preserve">Vyplňte prosím počet </t>
    </r>
    <r>
      <rPr>
        <b/>
        <i/>
        <sz val="14"/>
        <color rgb="FFFF0000"/>
        <rFont val="Calibri"/>
        <family val="2"/>
        <charset val="238"/>
        <scheme val="minor"/>
      </rPr>
      <t>přepočtených</t>
    </r>
    <r>
      <rPr>
        <b/>
        <sz val="14"/>
        <color rgb="FF666666"/>
        <rFont val="Calibri"/>
        <family val="2"/>
        <charset val="238"/>
        <scheme val="minor"/>
      </rPr>
      <t xml:space="preserve"> </t>
    </r>
    <r>
      <rPr>
        <b/>
        <sz val="16"/>
        <color theme="3"/>
        <rFont val="Calibri"/>
        <family val="2"/>
        <charset val="238"/>
        <scheme val="minor"/>
      </rPr>
      <t>úvazků přímé a nepřímé péče v dané službě.</t>
    </r>
    <r>
      <rPr>
        <b/>
        <sz val="14"/>
        <color rgb="FF666666"/>
        <rFont val="Calibri"/>
        <family val="2"/>
        <charset val="238"/>
        <scheme val="minor"/>
      </rPr>
      <t xml:space="preserve"> </t>
    </r>
  </si>
  <si>
    <t>Vyplňte kontaktní údaje na osobu, která dotazník vyplnila pro případ upřenění dat</t>
  </si>
  <si>
    <t>Výše uvedené údaje budou porovnány s daty, které budou vykázány 30.6.2025 v systému OK poskytovatel.</t>
  </si>
  <si>
    <t>počet lůžek</t>
  </si>
  <si>
    <t>V případě pobytové formy uveďte kapacitu lůžek, za kterou vykazujete náklady a výnosy</t>
  </si>
  <si>
    <t>ADITEA s.r.o.</t>
  </si>
  <si>
    <t>Centrum pro neslyšící a nedoslýchavé pro Prahu a Středočeský kraj, o.p.s</t>
  </si>
  <si>
    <t>Mela, o.p.s.</t>
  </si>
  <si>
    <t>Náruč, z.s.</t>
  </si>
  <si>
    <t>Startujeme, o.p.s.</t>
  </si>
  <si>
    <t>odlehčovací služby (s pobytovou formou)</t>
  </si>
  <si>
    <t xml:space="preserve">Renata Nekolová </t>
  </si>
  <si>
    <t>Senior centrum Kolín s.r.o.</t>
  </si>
  <si>
    <t>Krajská PO</t>
  </si>
  <si>
    <t>církevní</t>
  </si>
  <si>
    <t>NNO</t>
  </si>
  <si>
    <t>RUAH o.p.s.</t>
  </si>
  <si>
    <t>městys</t>
  </si>
  <si>
    <t>PO města</t>
  </si>
  <si>
    <t xml:space="preserve">Rodinné centrum ROUTA, z.s. </t>
  </si>
  <si>
    <t>22734155</t>
  </si>
  <si>
    <t>Oblastní spolek ČČK Beroun</t>
  </si>
  <si>
    <t>Domov Sedlčany, poskytovatel sociálních služeb</t>
  </si>
  <si>
    <t>73634794</t>
  </si>
  <si>
    <t>komerční</t>
  </si>
  <si>
    <t>město</t>
  </si>
  <si>
    <t>POINT Milovice, z. ú.</t>
  </si>
  <si>
    <t>10877908</t>
  </si>
  <si>
    <t>Dobrovolnické centrum Kladno, z.s.</t>
  </si>
  <si>
    <t>Oblastní nemocnice Mladá Boleslav a.s., nemocnice Středočeského kraje</t>
  </si>
  <si>
    <t>27256456</t>
  </si>
  <si>
    <t>OSVČ</t>
  </si>
  <si>
    <t>SeneCura SeniorCentrum Kolín, s. r. o.</t>
  </si>
  <si>
    <t>03338878 </t>
  </si>
  <si>
    <t>Socius, z. ú.</t>
  </si>
  <si>
    <t>Azylový dům Kladno o.p.s.</t>
  </si>
  <si>
    <t>Centrum sociálních služeb Mělník, příspěvková organizace</t>
  </si>
  <si>
    <t>obec</t>
  </si>
  <si>
    <t>Camino San José, z.s.</t>
  </si>
  <si>
    <t>Cesta životem bez bariér, z.s.</t>
  </si>
  <si>
    <t>27044700</t>
  </si>
  <si>
    <t>Poradna pro občanství/Občanská a lidská práva, z.s.</t>
  </si>
  <si>
    <t>27656535</t>
  </si>
  <si>
    <t>67778399</t>
  </si>
  <si>
    <t>24153621</t>
  </si>
  <si>
    <t xml:space="preserve">LUMA MB, z.s. </t>
  </si>
  <si>
    <t>Clementas Kolín, z.ú.</t>
  </si>
  <si>
    <t>Spolek seniorů Ořech</t>
  </si>
  <si>
    <t>09562206</t>
  </si>
  <si>
    <t xml:space="preserve"> 06267688</t>
  </si>
  <si>
    <t>Rezidence Vitalis z.ú.,</t>
  </si>
  <si>
    <t>10899774</t>
  </si>
  <si>
    <t>26631628</t>
  </si>
  <si>
    <t xml:space="preserve">Ústav sociální péče Brdy, z.ú. </t>
  </si>
  <si>
    <t>48954845</t>
  </si>
  <si>
    <t>3776395</t>
  </si>
  <si>
    <t>Senior centrum Příbram s.r.o.</t>
  </si>
  <si>
    <t>Denní centrum pro seniory JIZERA, z. s.</t>
  </si>
  <si>
    <t xml:space="preserve">DOMOV NA VERANDĚ BEROUN, z.ú </t>
  </si>
  <si>
    <t>43750672</t>
  </si>
  <si>
    <t xml:space="preserve">Centrum pro rodinu PSS a klinické adiktologie, z.ú. </t>
  </si>
  <si>
    <t>48136093</t>
  </si>
  <si>
    <t>Diakonie Apoštolské církve Domácí hospic Křídla</t>
  </si>
  <si>
    <t>DIGNO (důstojnost)z.s.</t>
  </si>
  <si>
    <t>Domov seniorů Světice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</si>
</sst>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9" x14ac:knownFonts="1">
    <font>
      <sz val="11"/>
      <color theme="1"/>
      <name val="Calibri"/>
      <family val="2"/>
      <scheme val="minor"/>
    </font>
    <font>
      <sz val="11"/>
      <color theme="1"/>
      <name val="Calibri"/>
      <family val="2"/>
      <scheme val="minor"/>
    </font>
    <font>
      <sz val="11"/>
      <color theme="0"/>
      <name val="Calibri"/>
      <family val="2"/>
      <scheme val="minor"/>
    </font>
    <font>
      <sz val="8"/>
      <color rgb="FF666666"/>
      <name val="Arial"/>
      <family val="2"/>
      <charset val="238"/>
    </font>
    <font>
      <b/>
      <sz val="14"/>
      <name val="Calibri Light"/>
      <family val="1"/>
      <charset val="238"/>
      <scheme val="major"/>
    </font>
    <font>
      <b/>
      <sz val="14"/>
      <name val="Arial"/>
      <family val="2"/>
      <charset val="238"/>
    </font>
    <font>
      <sz val="11"/>
      <name val="Calibri"/>
      <family val="2"/>
      <scheme val="minor"/>
    </font>
    <font>
      <b/>
      <i/>
      <sz val="10"/>
      <color rgb="FFFF0000"/>
      <name val="Arial"/>
      <family val="2"/>
      <charset val="238"/>
    </font>
    <font>
      <sz val="11"/>
      <color theme="0"/>
      <name val="Arial"/>
      <family val="2"/>
      <charset val="238"/>
    </font>
    <font>
      <sz val="16"/>
      <color theme="4" tint="-0.499984740745262"/>
      <name val="Calibri"/>
      <family val="2"/>
      <charset val="238"/>
      <scheme val="minor"/>
    </font>
    <font>
      <b/>
      <i/>
      <sz val="8"/>
      <color rgb="FF008000"/>
      <name val="Arial"/>
      <family val="2"/>
      <charset val="238"/>
    </font>
    <font>
      <i/>
      <sz val="10"/>
      <color rgb="FF666666"/>
      <name val="Arial"/>
      <family val="2"/>
      <charset val="238"/>
    </font>
    <font>
      <sz val="14"/>
      <color rgb="FF666666"/>
      <name val="Calibri"/>
      <family val="2"/>
      <charset val="238"/>
      <scheme val="minor"/>
    </font>
    <font>
      <i/>
      <sz val="11"/>
      <color theme="1"/>
      <name val="Calibri"/>
      <family val="2"/>
      <charset val="238"/>
      <scheme val="minor"/>
    </font>
    <font>
      <b/>
      <i/>
      <sz val="8"/>
      <color rgb="FF333399"/>
      <name val="Arial"/>
      <family val="2"/>
      <charset val="238"/>
    </font>
    <font>
      <sz val="16"/>
      <color theme="1"/>
      <name val="Calibri"/>
      <family val="2"/>
      <scheme val="minor"/>
    </font>
    <font>
      <i/>
      <sz val="10"/>
      <color rgb="FF666666"/>
      <name val="Calibri"/>
      <family val="2"/>
      <charset val="238"/>
      <scheme val="minor"/>
    </font>
    <font>
      <sz val="11"/>
      <color rgb="FF666666"/>
      <name val="Arial"/>
      <family val="2"/>
      <charset val="238"/>
    </font>
    <font>
      <sz val="11"/>
      <color theme="0" tint="-0.34998626667073579"/>
      <name val="Calibri"/>
      <family val="2"/>
      <scheme val="minor"/>
    </font>
    <font>
      <i/>
      <sz val="11"/>
      <color theme="0" tint="-0.499984740745262"/>
      <name val="Calibri"/>
      <family val="2"/>
      <charset val="238"/>
      <scheme val="minor"/>
    </font>
    <font>
      <b/>
      <sz val="11"/>
      <color rgb="FFFF0000"/>
      <name val="Calibri"/>
      <family val="2"/>
      <charset val="238"/>
      <scheme val="minor"/>
    </font>
    <font>
      <i/>
      <sz val="8"/>
      <color rgb="FF666666"/>
      <name val="Arial"/>
      <family val="2"/>
      <charset val="238"/>
    </font>
    <font>
      <sz val="11"/>
      <color rgb="FF666666"/>
      <name val="Calibri"/>
      <family val="2"/>
      <charset val="238"/>
    </font>
    <font>
      <sz val="11"/>
      <color rgb="FFFF0000"/>
      <name val="Calibri"/>
      <family val="2"/>
      <scheme val="minor"/>
    </font>
    <font>
      <sz val="14"/>
      <name val="Arial"/>
      <family val="2"/>
      <charset val="238"/>
    </font>
    <font>
      <b/>
      <sz val="16"/>
      <color theme="4" tint="-0.499984740745262"/>
      <name val="Calibri"/>
      <family val="2"/>
      <charset val="238"/>
      <scheme val="minor"/>
    </font>
    <font>
      <sz val="12"/>
      <color theme="4" tint="-0.499984740745262"/>
      <name val="Arial"/>
      <family val="2"/>
      <charset val="238"/>
    </font>
    <font>
      <b/>
      <i/>
      <sz val="8"/>
      <color rgb="FFFF6600"/>
      <name val="Arial"/>
      <family val="2"/>
      <charset val="238"/>
    </font>
    <font>
      <i/>
      <sz val="14"/>
      <color theme="1"/>
      <name val="Calibri"/>
      <family val="2"/>
      <charset val="238"/>
      <scheme val="minor"/>
    </font>
    <font>
      <sz val="14"/>
      <color theme="1"/>
      <name val="Calibri"/>
      <family val="2"/>
      <scheme val="minor"/>
    </font>
    <font>
      <b/>
      <sz val="10"/>
      <name val="Arial"/>
      <family val="2"/>
      <charset val="238"/>
    </font>
    <font>
      <sz val="14"/>
      <color theme="1"/>
      <name val="Calibri"/>
      <family val="2"/>
      <charset val="238"/>
      <scheme val="minor"/>
    </font>
    <font>
      <sz val="12"/>
      <color theme="1"/>
      <name val="Calibri"/>
      <family val="2"/>
      <charset val="238"/>
      <scheme val="minor"/>
    </font>
    <font>
      <b/>
      <sz val="12"/>
      <color theme="1"/>
      <name val="Calibri"/>
      <family val="2"/>
      <charset val="238"/>
      <scheme val="minor"/>
    </font>
    <font>
      <sz val="12"/>
      <color theme="1"/>
      <name val="Calibri"/>
      <family val="2"/>
      <scheme val="minor"/>
    </font>
    <font>
      <b/>
      <i/>
      <sz val="20"/>
      <color theme="1"/>
      <name val="Calibri"/>
      <family val="2"/>
      <charset val="238"/>
      <scheme val="minor"/>
    </font>
    <font>
      <b/>
      <sz val="12"/>
      <name val="Arial"/>
      <family val="2"/>
      <charset val="238"/>
    </font>
    <font>
      <sz val="12"/>
      <name val="Arial"/>
      <family val="2"/>
      <charset val="238"/>
    </font>
    <font>
      <i/>
      <sz val="12"/>
      <name val="Arial"/>
      <family val="2"/>
      <charset val="238"/>
    </font>
    <font>
      <sz val="10"/>
      <name val="Arial CE"/>
      <family val="2"/>
      <charset val="238"/>
    </font>
    <font>
      <b/>
      <sz val="12"/>
      <color theme="4" tint="-0.499984740745262"/>
      <name val="Calibri"/>
      <family val="2"/>
      <charset val="238"/>
      <scheme val="minor"/>
    </font>
    <font>
      <sz val="12"/>
      <name val="Calibri"/>
      <family val="2"/>
      <charset val="238"/>
      <scheme val="minor"/>
    </font>
    <font>
      <b/>
      <sz val="11"/>
      <color rgb="FF666666"/>
      <name val="Arial"/>
      <family val="2"/>
      <charset val="238"/>
    </font>
    <font>
      <b/>
      <sz val="16"/>
      <color rgb="FFFF0000"/>
      <name val="Calibri"/>
      <family val="2"/>
      <charset val="238"/>
      <scheme val="minor"/>
    </font>
    <font>
      <b/>
      <sz val="16"/>
      <color theme="1"/>
      <name val="Calibri"/>
      <family val="2"/>
      <charset val="238"/>
      <scheme val="minor"/>
    </font>
    <font>
      <b/>
      <sz val="10"/>
      <color theme="1"/>
      <name val="Calibri"/>
      <family val="2"/>
      <charset val="238"/>
      <scheme val="minor"/>
    </font>
    <font>
      <sz val="10"/>
      <color theme="4" tint="-0.249977111117893"/>
      <name val="Arial"/>
      <family val="2"/>
      <charset val="238"/>
    </font>
    <font>
      <b/>
      <sz val="14"/>
      <color rgb="FF666666"/>
      <name val="Calibri"/>
      <family val="2"/>
      <charset val="238"/>
      <scheme val="minor"/>
    </font>
    <font>
      <b/>
      <sz val="10"/>
      <color rgb="FF666666"/>
      <name val="Arial"/>
      <family val="2"/>
      <charset val="238"/>
    </font>
    <font>
      <i/>
      <sz val="10"/>
      <color rgb="FF000000"/>
      <name val="Arial"/>
      <family val="2"/>
      <charset val="238"/>
    </font>
    <font>
      <sz val="10"/>
      <color rgb="FF000000"/>
      <name val="Arial"/>
      <family val="2"/>
      <charset val="238"/>
    </font>
    <font>
      <b/>
      <sz val="12"/>
      <color rgb="FF000000"/>
      <name val="Arial"/>
      <family val="2"/>
      <charset val="238"/>
    </font>
    <font>
      <sz val="12"/>
      <color rgb="FF000000"/>
      <name val="Arial"/>
      <family val="2"/>
      <charset val="238"/>
    </font>
    <font>
      <i/>
      <sz val="12"/>
      <color rgb="FF000000"/>
      <name val="Arial"/>
      <family val="2"/>
      <charset val="238"/>
    </font>
    <font>
      <u/>
      <sz val="11"/>
      <color theme="10"/>
      <name val="Calibri"/>
      <family val="2"/>
      <scheme val="minor"/>
    </font>
    <font>
      <b/>
      <sz val="12"/>
      <color rgb="FFFF0000"/>
      <name val="Arial"/>
      <family val="2"/>
      <charset val="238"/>
    </font>
    <font>
      <sz val="10"/>
      <name val="Arial"/>
      <family val="2"/>
      <charset val="238"/>
    </font>
    <font>
      <i/>
      <sz val="11"/>
      <color theme="0" tint="-0.34998626667073579"/>
      <name val="Calibri"/>
      <family val="2"/>
      <charset val="238"/>
      <scheme val="minor"/>
    </font>
    <font>
      <b/>
      <sz val="16"/>
      <color theme="4" tint="-0.249977111117893"/>
      <name val="Calibri"/>
      <family val="2"/>
      <charset val="238"/>
      <scheme val="minor"/>
    </font>
    <font>
      <sz val="12"/>
      <color theme="4" tint="-0.249977111117893"/>
      <name val="Arial"/>
      <family val="2"/>
      <charset val="238"/>
    </font>
    <font>
      <i/>
      <sz val="14"/>
      <color rgb="FF333333"/>
      <name val="Calibri"/>
      <family val="2"/>
      <charset val="238"/>
      <scheme val="minor"/>
    </font>
    <font>
      <i/>
      <sz val="8"/>
      <color rgb="FF333333"/>
      <name val="Arial"/>
      <family val="2"/>
      <charset val="238"/>
    </font>
    <font>
      <sz val="10"/>
      <color rgb="FF666666"/>
      <name val="Arial"/>
      <family val="2"/>
      <charset val="238"/>
    </font>
    <font>
      <sz val="10"/>
      <color theme="1"/>
      <name val="Calibri"/>
      <family val="2"/>
      <scheme val="minor"/>
    </font>
    <font>
      <sz val="10"/>
      <color rgb="FF032C3E"/>
      <name val="Arial"/>
      <family val="2"/>
      <charset val="238"/>
    </font>
    <font>
      <i/>
      <sz val="8"/>
      <color rgb="FF000000"/>
      <name val="Arial"/>
      <family val="2"/>
      <charset val="238"/>
    </font>
    <font>
      <sz val="11"/>
      <color theme="1"/>
      <name val="Arial"/>
      <family val="2"/>
      <charset val="238"/>
    </font>
    <font>
      <sz val="14"/>
      <color rgb="FF032C3E"/>
      <name val="Symbol"/>
      <family val="1"/>
      <charset val="2"/>
    </font>
    <font>
      <sz val="7"/>
      <color rgb="FF032C3E"/>
      <name val="Times New Roman"/>
      <family val="1"/>
      <charset val="238"/>
    </font>
    <font>
      <sz val="14"/>
      <color rgb="FF032C3E"/>
      <name val="Calibri"/>
      <family val="2"/>
      <charset val="238"/>
      <scheme val="minor"/>
    </font>
    <font>
      <b/>
      <sz val="14"/>
      <color rgb="FF032C3E"/>
      <name val="Calibri"/>
      <family val="2"/>
      <charset val="238"/>
      <scheme val="minor"/>
    </font>
    <font>
      <sz val="14"/>
      <name val="Symbol"/>
      <family val="1"/>
      <charset val="2"/>
    </font>
    <font>
      <sz val="7"/>
      <name val="Times New Roman"/>
      <family val="1"/>
      <charset val="238"/>
    </font>
    <font>
      <sz val="14"/>
      <name val="Calibri"/>
      <family val="2"/>
      <charset val="238"/>
      <scheme val="minor"/>
    </font>
    <font>
      <b/>
      <sz val="14"/>
      <name val="Calibri"/>
      <family val="2"/>
      <charset val="238"/>
      <scheme val="minor"/>
    </font>
    <font>
      <b/>
      <sz val="14"/>
      <color rgb="FFFF0000"/>
      <name val="Calibri"/>
      <family val="2"/>
      <charset val="238"/>
      <scheme val="minor"/>
    </font>
    <font>
      <b/>
      <sz val="18"/>
      <color rgb="FFFF0000"/>
      <name val="Calibri"/>
      <family val="2"/>
      <charset val="238"/>
      <scheme val="minor"/>
    </font>
    <font>
      <b/>
      <u/>
      <sz val="18"/>
      <color rgb="FF0070C0"/>
      <name val="Calibri"/>
      <family val="2"/>
      <charset val="238"/>
      <scheme val="minor"/>
    </font>
    <font>
      <b/>
      <sz val="16"/>
      <name val="Calibri Light"/>
      <family val="1"/>
      <charset val="238"/>
      <scheme val="major"/>
    </font>
    <font>
      <b/>
      <i/>
      <sz val="14"/>
      <color rgb="FFFF0000"/>
      <name val="Calibri"/>
      <family val="2"/>
      <charset val="238"/>
      <scheme val="minor"/>
    </font>
    <font>
      <b/>
      <sz val="14"/>
      <color rgb="FFFF0000"/>
      <name val="Symbol"/>
      <family val="1"/>
      <charset val="2"/>
    </font>
    <font>
      <b/>
      <sz val="7"/>
      <color rgb="FFFF0000"/>
      <name val="Times New Roman"/>
      <family val="1"/>
      <charset val="238"/>
    </font>
    <font>
      <b/>
      <sz val="14"/>
      <color rgb="FFFF0000"/>
      <name val="Arial"/>
      <family val="2"/>
      <charset val="238"/>
    </font>
    <font>
      <b/>
      <i/>
      <sz val="10"/>
      <color rgb="FF666666"/>
      <name val="Arial"/>
      <family val="2"/>
      <charset val="238"/>
    </font>
    <font>
      <b/>
      <sz val="11"/>
      <color theme="1"/>
      <name val="Calibri"/>
      <family val="2"/>
      <charset val="238"/>
      <scheme val="minor"/>
    </font>
    <font>
      <b/>
      <i/>
      <sz val="14"/>
      <color theme="1"/>
      <name val="Calibri"/>
      <family val="2"/>
      <charset val="238"/>
      <scheme val="minor"/>
    </font>
    <font>
      <b/>
      <sz val="14"/>
      <color theme="1"/>
      <name val="Calibri"/>
      <family val="2"/>
      <charset val="238"/>
      <scheme val="minor"/>
    </font>
    <font>
      <b/>
      <sz val="16"/>
      <color theme="3"/>
      <name val="Calibri"/>
      <family val="2"/>
      <charset val="238"/>
      <scheme val="minor"/>
    </font>
    <font>
      <b/>
      <i/>
      <sz val="14"/>
      <color rgb="FFFF0000"/>
      <name val="Arial"/>
      <family val="2"/>
      <charset val="238"/>
    </font>
  </fonts>
  <fills count="17">
    <fill>
      <patternFill patternType="none"/>
    </fill>
    <fill>
      <patternFill patternType="gray125"/>
    </fill>
    <fill>
      <patternFill patternType="solid">
        <fgColor rgb="FFFEE9CE"/>
        <bgColor indexed="64"/>
      </patternFill>
    </fill>
    <fill>
      <patternFill patternType="solid">
        <fgColor theme="5"/>
        <bgColor indexed="64"/>
      </patternFill>
    </fill>
    <fill>
      <patternFill patternType="solid">
        <fgColor theme="0" tint="-0.499984740745262"/>
        <bgColor indexed="64"/>
      </patternFill>
    </fill>
    <fill>
      <patternFill patternType="solid">
        <fgColor indexed="29"/>
        <bgColor indexed="41"/>
      </patternFill>
    </fill>
    <fill>
      <patternFill patternType="solid">
        <fgColor indexed="29"/>
        <bgColor indexed="64"/>
      </patternFill>
    </fill>
    <fill>
      <patternFill patternType="lightUp">
        <bgColor theme="0" tint="-0.14996795556505021"/>
      </patternFill>
    </fill>
    <fill>
      <patternFill patternType="lightUp">
        <bgColor theme="0" tint="-0.499984740745262"/>
      </patternFill>
    </fill>
    <fill>
      <patternFill patternType="solid">
        <fgColor indexed="9"/>
        <bgColor indexed="64"/>
      </patternFill>
    </fill>
    <fill>
      <patternFill patternType="solid">
        <fgColor indexed="47"/>
        <bgColor indexed="41"/>
      </patternFill>
    </fill>
    <fill>
      <patternFill patternType="solid">
        <fgColor indexed="9"/>
        <bgColor indexed="41"/>
      </patternFill>
    </fill>
    <fill>
      <patternFill patternType="solid">
        <fgColor rgb="FFFEE9CE"/>
        <bgColor indexed="41"/>
      </patternFill>
    </fill>
    <fill>
      <patternFill patternType="solid">
        <fgColor rgb="FFFEE9CE"/>
        <bgColor rgb="FF000000"/>
      </patternFill>
    </fill>
    <fill>
      <patternFill patternType="solid">
        <fgColor rgb="FFFF8080"/>
        <bgColor rgb="FF000000"/>
      </patternFill>
    </fill>
    <fill>
      <patternFill patternType="solid">
        <fgColor theme="0" tint="-0.249977111117893"/>
        <bgColor indexed="64"/>
      </patternFill>
    </fill>
    <fill>
      <patternFill patternType="solid">
        <fgColor theme="0"/>
        <bgColor indexed="64"/>
      </patternFill>
    </fill>
  </fills>
  <borders count="79">
    <border>
      <left/>
      <right/>
      <top/>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right style="thick">
        <color theme="1" tint="0.34998626667073579"/>
      </right>
      <top style="thick">
        <color theme="1" tint="0.34998626667073579"/>
      </top>
      <bottom/>
      <diagonal/>
    </border>
    <border>
      <left style="thick">
        <color theme="1" tint="0.34998626667073579"/>
      </left>
      <right/>
      <top/>
      <bottom/>
      <diagonal/>
    </border>
    <border>
      <left/>
      <right style="thick">
        <color theme="1" tint="0.34998626667073579"/>
      </right>
      <top/>
      <bottom/>
      <diagonal/>
    </border>
    <border>
      <left/>
      <right/>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ck">
        <color theme="1" tint="0.499984740745262"/>
      </right>
      <top/>
      <bottom/>
      <diagonal/>
    </border>
    <border>
      <left/>
      <right style="thick">
        <color theme="0" tint="-0.499984740745262"/>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theme="1" tint="0.499984740745262"/>
      </right>
      <top/>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style="thick">
        <color theme="1" tint="0.499984740745262"/>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ck">
        <color theme="0" tint="-0.499984740745262"/>
      </right>
      <top/>
      <bottom style="thick">
        <color theme="0" tint="-0.499984740745262"/>
      </bottom>
      <diagonal/>
    </border>
    <border>
      <left/>
      <right/>
      <top style="thick">
        <color theme="0" tint="-0.499984740745262"/>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thin">
        <color theme="0" tint="-0.499984740745262"/>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top style="thin">
        <color theme="0" tint="-0.34998626667073579"/>
      </top>
      <bottom/>
      <diagonal/>
    </border>
  </borders>
  <cellStyleXfs count="7">
    <xf numFmtId="0" fontId="0" fillId="0" borderId="0"/>
    <xf numFmtId="0" fontId="1" fillId="0" borderId="0"/>
    <xf numFmtId="0" fontId="39" fillId="0" borderId="0"/>
    <xf numFmtId="0" fontId="1" fillId="7" borderId="33"/>
    <xf numFmtId="9" fontId="1" fillId="0" borderId="0" applyFont="0" applyFill="0" applyBorder="0" applyAlignment="0" applyProtection="0"/>
    <xf numFmtId="0" fontId="54" fillId="0" borderId="0" applyNumberFormat="0" applyFill="0" applyBorder="0" applyAlignment="0" applyProtection="0"/>
    <xf numFmtId="9" fontId="1" fillId="0" borderId="0" applyFont="0" applyFill="0" applyBorder="0" applyAlignment="0" applyProtection="0"/>
  </cellStyleXfs>
  <cellXfs count="353">
    <xf numFmtId="0" fontId="0" fillId="0" borderId="0" xfId="0"/>
    <xf numFmtId="0" fontId="2" fillId="0" borderId="0" xfId="0" applyFont="1"/>
    <xf numFmtId="0" fontId="2" fillId="0" borderId="0" xfId="0" applyFont="1" applyProtection="1">
      <protection locked="0"/>
    </xf>
    <xf numFmtId="0" fontId="0" fillId="2" borderId="1" xfId="0" applyFill="1" applyBorder="1"/>
    <xf numFmtId="0" fontId="0" fillId="2" borderId="2" xfId="0" applyFill="1" applyBorder="1"/>
    <xf numFmtId="0" fontId="0" fillId="2" borderId="3" xfId="0" applyFill="1" applyBorder="1"/>
    <xf numFmtId="0" fontId="0" fillId="0" borderId="0" xfId="0" applyProtection="1">
      <protection locked="0"/>
    </xf>
    <xf numFmtId="0" fontId="0" fillId="2" borderId="4" xfId="0" applyFill="1" applyBorder="1"/>
    <xf numFmtId="0" fontId="0" fillId="2" borderId="0" xfId="0" applyFill="1"/>
    <xf numFmtId="0" fontId="0" fillId="2" borderId="5" xfId="0" applyFill="1" applyBorder="1"/>
    <xf numFmtId="0" fontId="3" fillId="2" borderId="0" xfId="0" applyFont="1" applyFill="1"/>
    <xf numFmtId="0" fontId="4" fillId="2" borderId="0" xfId="0" applyFont="1" applyFill="1"/>
    <xf numFmtId="0" fontId="5" fillId="2" borderId="6" xfId="0" applyFont="1" applyFill="1" applyBorder="1"/>
    <xf numFmtId="0" fontId="0" fillId="2" borderId="6" xfId="0" applyFill="1" applyBorder="1"/>
    <xf numFmtId="0" fontId="6" fillId="0" borderId="0" xfId="0" applyFont="1"/>
    <xf numFmtId="0" fontId="5" fillId="2" borderId="0" xfId="0" applyFont="1" applyFill="1"/>
    <xf numFmtId="0" fontId="7" fillId="2" borderId="0" xfId="0" applyFont="1" applyFill="1" applyAlignment="1">
      <alignment vertical="center"/>
    </xf>
    <xf numFmtId="0" fontId="8" fillId="0" borderId="0" xfId="0" applyFont="1"/>
    <xf numFmtId="0" fontId="9" fillId="2" borderId="0" xfId="0" applyFont="1" applyFill="1"/>
    <xf numFmtId="0" fontId="10" fillId="2" borderId="0" xfId="0" applyFont="1" applyFill="1"/>
    <xf numFmtId="0" fontId="11" fillId="2" borderId="0" xfId="0" applyFont="1" applyFill="1" applyAlignment="1">
      <alignment vertical="center"/>
    </xf>
    <xf numFmtId="0" fontId="12" fillId="2" borderId="0" xfId="0" applyFont="1" applyFill="1"/>
    <xf numFmtId="0" fontId="0" fillId="2" borderId="0" xfId="0" applyFill="1" applyAlignment="1">
      <alignment horizontal="left" vertical="center" wrapText="1"/>
    </xf>
    <xf numFmtId="0" fontId="13" fillId="0" borderId="10" xfId="0" applyFont="1" applyBorder="1" applyAlignment="1" applyProtection="1">
      <alignment horizontal="left" vertical="center" wrapText="1"/>
      <protection locked="0"/>
    </xf>
    <xf numFmtId="0" fontId="14" fillId="2" borderId="0" xfId="0" applyFont="1" applyFill="1"/>
    <xf numFmtId="0" fontId="15" fillId="2" borderId="4" xfId="0" applyFont="1" applyFill="1" applyBorder="1"/>
    <xf numFmtId="0" fontId="16"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xf numFmtId="0" fontId="17" fillId="2" borderId="0" xfId="0" applyFont="1" applyFill="1" applyAlignment="1">
      <alignment horizontal="center" vertical="center" wrapText="1"/>
    </xf>
    <xf numFmtId="0" fontId="17" fillId="2" borderId="0" xfId="0" applyFont="1" applyFill="1"/>
    <xf numFmtId="0" fontId="19" fillId="2" borderId="11" xfId="0" applyFont="1" applyFill="1" applyBorder="1" applyAlignment="1">
      <alignment horizontal="center" vertical="center" wrapText="1"/>
    </xf>
    <xf numFmtId="0" fontId="22" fillId="2" borderId="4" xfId="0" applyFont="1" applyFill="1" applyBorder="1" applyAlignment="1">
      <alignment horizontal="right"/>
    </xf>
    <xf numFmtId="0" fontId="0" fillId="2" borderId="16" xfId="0" applyFill="1" applyBorder="1"/>
    <xf numFmtId="0" fontId="0" fillId="2" borderId="17" xfId="0" applyFill="1" applyBorder="1"/>
    <xf numFmtId="0" fontId="0" fillId="2" borderId="18" xfId="0" applyFill="1" applyBorder="1"/>
    <xf numFmtId="0" fontId="23" fillId="0" borderId="0" xfId="0" applyFont="1" applyProtection="1">
      <protection locked="0"/>
    </xf>
    <xf numFmtId="0" fontId="1" fillId="2" borderId="19" xfId="1" applyFill="1" applyBorder="1"/>
    <xf numFmtId="0" fontId="1" fillId="2" borderId="20" xfId="1" applyFill="1" applyBorder="1"/>
    <xf numFmtId="0" fontId="1" fillId="2" borderId="21" xfId="1" applyFill="1" applyBorder="1"/>
    <xf numFmtId="0" fontId="1" fillId="2" borderId="22" xfId="1" applyFill="1" applyBorder="1"/>
    <xf numFmtId="0" fontId="1" fillId="2" borderId="0" xfId="1" applyFill="1"/>
    <xf numFmtId="0" fontId="1" fillId="2" borderId="23" xfId="1" applyFill="1" applyBorder="1"/>
    <xf numFmtId="0" fontId="4" fillId="2" borderId="0" xfId="1" applyFont="1" applyFill="1"/>
    <xf numFmtId="0" fontId="24" fillId="2" borderId="0" xfId="1" applyFont="1" applyFill="1"/>
    <xf numFmtId="0" fontId="24" fillId="2" borderId="6" xfId="1" applyFont="1" applyFill="1" applyBorder="1"/>
    <xf numFmtId="0" fontId="25" fillId="2" borderId="0" xfId="1" applyFont="1" applyFill="1"/>
    <xf numFmtId="0" fontId="26" fillId="2" borderId="0" xfId="1" applyFont="1" applyFill="1"/>
    <xf numFmtId="0" fontId="27" fillId="2" borderId="0" xfId="1" applyFont="1" applyFill="1"/>
    <xf numFmtId="0" fontId="1" fillId="2" borderId="24" xfId="1" applyFill="1" applyBorder="1"/>
    <xf numFmtId="0" fontId="12" fillId="2" borderId="0" xfId="1" applyFont="1" applyFill="1" applyAlignment="1">
      <alignment vertical="center" wrapText="1"/>
    </xf>
    <xf numFmtId="0" fontId="30" fillId="2" borderId="0" xfId="1" applyFont="1" applyFill="1" applyAlignment="1">
      <alignment horizontal="center" vertical="center" wrapText="1"/>
    </xf>
    <xf numFmtId="0" fontId="31" fillId="2" borderId="23" xfId="1" applyFont="1" applyFill="1" applyBorder="1"/>
    <xf numFmtId="0" fontId="32" fillId="3" borderId="25" xfId="1" applyFont="1" applyFill="1" applyBorder="1" applyAlignment="1">
      <alignment horizontal="center" vertical="center" wrapText="1"/>
    </xf>
    <xf numFmtId="0" fontId="13" fillId="2" borderId="0" xfId="1" applyFont="1" applyFill="1" applyAlignment="1">
      <alignment vertical="center"/>
    </xf>
    <xf numFmtId="0" fontId="12" fillId="2" borderId="26" xfId="1" applyFont="1" applyFill="1" applyBorder="1" applyAlignment="1">
      <alignment vertical="center" wrapText="1"/>
    </xf>
    <xf numFmtId="0" fontId="36" fillId="5" borderId="27" xfId="1" applyFont="1" applyFill="1" applyBorder="1" applyAlignment="1">
      <alignment horizontal="center" vertical="center" wrapText="1"/>
    </xf>
    <xf numFmtId="0" fontId="37" fillId="5" borderId="28" xfId="1" applyFont="1" applyFill="1" applyBorder="1" applyAlignment="1">
      <alignment horizontal="center" vertical="center" wrapText="1"/>
    </xf>
    <xf numFmtId="0" fontId="34" fillId="6" borderId="30" xfId="1" applyFont="1" applyFill="1" applyBorder="1" applyAlignment="1">
      <alignment horizontal="center" vertical="center"/>
    </xf>
    <xf numFmtId="0" fontId="36" fillId="4" borderId="31" xfId="2" applyFont="1" applyFill="1" applyBorder="1" applyAlignment="1">
      <alignment vertical="center" wrapText="1"/>
    </xf>
    <xf numFmtId="164" fontId="33" fillId="4" borderId="32" xfId="0" applyNumberFormat="1" applyFont="1" applyFill="1" applyBorder="1"/>
    <xf numFmtId="0" fontId="34" fillId="8" borderId="33" xfId="3" applyFont="1" applyFill="1"/>
    <xf numFmtId="0" fontId="34" fillId="8" borderId="34" xfId="3" applyFont="1" applyFill="1" applyBorder="1"/>
    <xf numFmtId="0" fontId="37" fillId="0" borderId="35" xfId="1" applyFont="1" applyBorder="1" applyAlignment="1">
      <alignment vertical="center"/>
    </xf>
    <xf numFmtId="0" fontId="38" fillId="0" borderId="38" xfId="1" applyFont="1" applyBorder="1" applyAlignment="1">
      <alignment vertical="center" wrapText="1"/>
    </xf>
    <xf numFmtId="0" fontId="37" fillId="0" borderId="31" xfId="1" applyFont="1" applyBorder="1" applyAlignment="1">
      <alignment vertical="center" wrapText="1"/>
    </xf>
    <xf numFmtId="164" fontId="37" fillId="0" borderId="41" xfId="1" applyNumberFormat="1" applyFont="1" applyBorder="1" applyAlignment="1">
      <alignment vertical="center"/>
    </xf>
    <xf numFmtId="0" fontId="38" fillId="0" borderId="34" xfId="1" applyFont="1" applyBorder="1" applyAlignment="1">
      <alignment horizontal="left" wrapText="1"/>
    </xf>
    <xf numFmtId="0" fontId="37" fillId="0" borderId="31" xfId="1" applyFont="1" applyBorder="1" applyAlignment="1">
      <alignment vertical="center"/>
    </xf>
    <xf numFmtId="0" fontId="34" fillId="0" borderId="34" xfId="1" applyFont="1" applyBorder="1" applyAlignment="1">
      <alignment horizontal="left" wrapText="1"/>
    </xf>
    <xf numFmtId="0" fontId="37" fillId="9" borderId="31" xfId="1" applyFont="1" applyFill="1" applyBorder="1" applyAlignment="1">
      <alignment vertical="center"/>
    </xf>
    <xf numFmtId="164" fontId="37" fillId="9" borderId="41" xfId="1" applyNumberFormat="1" applyFont="1" applyFill="1" applyBorder="1" applyAlignment="1">
      <alignment vertical="center"/>
    </xf>
    <xf numFmtId="164" fontId="37" fillId="9" borderId="43" xfId="1" applyNumberFormat="1" applyFont="1" applyFill="1" applyBorder="1" applyAlignment="1">
      <alignment vertical="center"/>
    </xf>
    <xf numFmtId="0" fontId="38" fillId="0" borderId="45" xfId="1" applyFont="1" applyBorder="1" applyAlignment="1">
      <alignment horizontal="left" wrapText="1"/>
    </xf>
    <xf numFmtId="0" fontId="37" fillId="2" borderId="0" xfId="1" applyFont="1" applyFill="1" applyAlignment="1">
      <alignment vertical="center"/>
    </xf>
    <xf numFmtId="0" fontId="38" fillId="2" borderId="0" xfId="1" applyFont="1" applyFill="1" applyAlignment="1">
      <alignment horizontal="left" wrapText="1"/>
    </xf>
    <xf numFmtId="0" fontId="36" fillId="5" borderId="27" xfId="2" applyFont="1" applyFill="1" applyBorder="1" applyAlignment="1">
      <alignment horizontal="center" vertical="center"/>
    </xf>
    <xf numFmtId="0" fontId="36" fillId="5" borderId="28" xfId="1" applyFont="1" applyFill="1" applyBorder="1" applyAlignment="1">
      <alignment horizontal="center" vertical="center"/>
    </xf>
    <xf numFmtId="0" fontId="37" fillId="0" borderId="31" xfId="2" applyFont="1" applyBorder="1" applyAlignment="1">
      <alignment vertical="center"/>
    </xf>
    <xf numFmtId="164" fontId="37" fillId="0" borderId="41" xfId="2" applyNumberFormat="1" applyFont="1" applyBorder="1" applyAlignment="1">
      <alignment vertical="center"/>
    </xf>
    <xf numFmtId="0" fontId="36" fillId="4" borderId="31" xfId="2" applyFont="1" applyFill="1" applyBorder="1" applyAlignment="1">
      <alignment vertical="center"/>
    </xf>
    <xf numFmtId="164" fontId="36" fillId="4" borderId="41" xfId="2" applyNumberFormat="1" applyFont="1" applyFill="1" applyBorder="1"/>
    <xf numFmtId="0" fontId="1" fillId="2" borderId="46" xfId="1" applyFill="1" applyBorder="1"/>
    <xf numFmtId="0" fontId="37" fillId="0" borderId="31" xfId="2" applyFont="1" applyBorder="1" applyAlignment="1">
      <alignment vertical="center" wrapText="1"/>
    </xf>
    <xf numFmtId="0" fontId="37" fillId="9" borderId="31" xfId="2" applyFont="1" applyFill="1" applyBorder="1" applyAlignment="1">
      <alignment vertical="center" wrapText="1"/>
    </xf>
    <xf numFmtId="164" fontId="37" fillId="9" borderId="41" xfId="2" applyNumberFormat="1" applyFont="1" applyFill="1" applyBorder="1" applyAlignment="1">
      <alignment vertical="center"/>
    </xf>
    <xf numFmtId="0" fontId="37" fillId="0" borderId="42" xfId="2" applyFont="1" applyBorder="1" applyAlignment="1">
      <alignment vertical="center" wrapText="1"/>
    </xf>
    <xf numFmtId="164" fontId="37" fillId="0" borderId="43" xfId="2" applyNumberFormat="1" applyFont="1" applyBorder="1" applyAlignment="1">
      <alignment vertical="center"/>
    </xf>
    <xf numFmtId="0" fontId="37" fillId="2" borderId="47" xfId="2" applyFont="1" applyFill="1" applyBorder="1" applyAlignment="1">
      <alignment vertical="center" wrapText="1"/>
    </xf>
    <xf numFmtId="164" fontId="37" fillId="2" borderId="48" xfId="2" applyNumberFormat="1" applyFont="1" applyFill="1" applyBorder="1" applyAlignment="1">
      <alignment vertical="center"/>
    </xf>
    <xf numFmtId="0" fontId="38" fillId="2" borderId="47" xfId="1" applyFont="1" applyFill="1" applyBorder="1" applyAlignment="1">
      <alignment horizontal="left" wrapText="1"/>
    </xf>
    <xf numFmtId="0" fontId="37" fillId="2" borderId="47" xfId="2" applyFont="1" applyFill="1" applyBorder="1" applyAlignment="1">
      <alignment vertical="center"/>
    </xf>
    <xf numFmtId="164" fontId="37" fillId="2" borderId="47" xfId="2" applyNumberFormat="1" applyFont="1" applyFill="1" applyBorder="1" applyAlignment="1">
      <alignment vertical="center"/>
    </xf>
    <xf numFmtId="0" fontId="38" fillId="2" borderId="48" xfId="1" applyFont="1" applyFill="1" applyBorder="1" applyAlignment="1">
      <alignment horizontal="left" wrapText="1"/>
    </xf>
    <xf numFmtId="164" fontId="37" fillId="0" borderId="41" xfId="2" applyNumberFormat="1" applyFont="1" applyBorder="1" applyAlignment="1">
      <alignment vertical="center" wrapText="1"/>
    </xf>
    <xf numFmtId="0" fontId="37" fillId="2" borderId="49" xfId="2" applyFont="1" applyFill="1" applyBorder="1" applyAlignment="1">
      <alignment vertical="center"/>
    </xf>
    <xf numFmtId="164" fontId="37" fillId="2" borderId="49" xfId="2" applyNumberFormat="1" applyFont="1" applyFill="1" applyBorder="1" applyAlignment="1">
      <alignment vertical="center"/>
    </xf>
    <xf numFmtId="0" fontId="38" fillId="2" borderId="49" xfId="1" applyFont="1" applyFill="1" applyBorder="1" applyAlignment="1">
      <alignment horizontal="left" wrapText="1"/>
    </xf>
    <xf numFmtId="164" fontId="37" fillId="2" borderId="50" xfId="2" applyNumberFormat="1" applyFont="1" applyFill="1" applyBorder="1" applyAlignment="1">
      <alignment vertical="center"/>
    </xf>
    <xf numFmtId="0" fontId="38" fillId="2" borderId="50" xfId="1" applyFont="1" applyFill="1" applyBorder="1" applyAlignment="1">
      <alignment horizontal="left" wrapText="1"/>
    </xf>
    <xf numFmtId="0" fontId="34" fillId="0" borderId="45" xfId="1" applyFont="1" applyBorder="1" applyAlignment="1">
      <alignment horizontal="left" wrapText="1"/>
    </xf>
    <xf numFmtId="0" fontId="37" fillId="2" borderId="0" xfId="2" applyFont="1" applyFill="1" applyAlignment="1">
      <alignment vertical="center"/>
    </xf>
    <xf numFmtId="0" fontId="37" fillId="2" borderId="0" xfId="1" applyFont="1" applyFill="1" applyAlignment="1">
      <alignment horizontal="left" wrapText="1"/>
    </xf>
    <xf numFmtId="0" fontId="40" fillId="2" borderId="0" xfId="1" applyFont="1" applyFill="1" applyAlignment="1">
      <alignment vertical="center"/>
    </xf>
    <xf numFmtId="0" fontId="34" fillId="2" borderId="0" xfId="1" applyFont="1" applyFill="1" applyAlignment="1">
      <alignment horizontal="left" wrapText="1"/>
    </xf>
    <xf numFmtId="0" fontId="36" fillId="10" borderId="51" xfId="2" applyFont="1" applyFill="1" applyBorder="1" applyAlignment="1">
      <alignment horizontal="center" vertical="center" wrapText="1"/>
    </xf>
    <xf numFmtId="0" fontId="36" fillId="10" borderId="29" xfId="2" applyFont="1" applyFill="1" applyBorder="1" applyAlignment="1">
      <alignment horizontal="center" vertical="center" wrapText="1"/>
    </xf>
    <xf numFmtId="0" fontId="41" fillId="10" borderId="52" xfId="2" applyFont="1" applyFill="1" applyBorder="1" applyAlignment="1">
      <alignment horizontal="center" vertical="center" wrapText="1"/>
    </xf>
    <xf numFmtId="0" fontId="37" fillId="11" borderId="31" xfId="2" applyFont="1" applyFill="1" applyBorder="1" applyAlignment="1">
      <alignment vertical="center" wrapText="1"/>
    </xf>
    <xf numFmtId="164" fontId="37" fillId="11" borderId="49" xfId="2" applyNumberFormat="1" applyFont="1" applyFill="1" applyBorder="1" applyAlignment="1">
      <alignment vertical="center"/>
    </xf>
    <xf numFmtId="0" fontId="34" fillId="0" borderId="40" xfId="1" applyFont="1" applyBorder="1" applyAlignment="1">
      <alignment horizontal="left" wrapText="1"/>
    </xf>
    <xf numFmtId="0" fontId="37" fillId="11" borderId="53" xfId="2" applyFont="1" applyFill="1" applyBorder="1" applyAlignment="1">
      <alignment vertical="center" wrapText="1"/>
    </xf>
    <xf numFmtId="164" fontId="37" fillId="11" borderId="44" xfId="2" applyNumberFormat="1" applyFont="1" applyFill="1" applyBorder="1" applyAlignment="1">
      <alignment vertical="center"/>
    </xf>
    <xf numFmtId="0" fontId="37" fillId="11" borderId="45" xfId="2" applyFont="1" applyFill="1" applyBorder="1" applyAlignment="1">
      <alignment vertical="center"/>
    </xf>
    <xf numFmtId="0" fontId="34" fillId="2" borderId="0" xfId="1" applyFont="1" applyFill="1"/>
    <xf numFmtId="0" fontId="37" fillId="11" borderId="38" xfId="2" applyFont="1" applyFill="1" applyBorder="1" applyAlignment="1">
      <alignment vertical="center" wrapText="1"/>
    </xf>
    <xf numFmtId="0" fontId="37" fillId="11" borderId="42" xfId="2" applyFont="1" applyFill="1" applyBorder="1" applyAlignment="1">
      <alignment vertical="center" wrapText="1"/>
    </xf>
    <xf numFmtId="0" fontId="42" fillId="2" borderId="0" xfId="1" applyFont="1" applyFill="1" applyAlignment="1">
      <alignment vertical="center" wrapText="1"/>
    </xf>
    <xf numFmtId="0" fontId="34" fillId="2" borderId="54" xfId="1" applyFont="1" applyFill="1" applyBorder="1"/>
    <xf numFmtId="0" fontId="36" fillId="10" borderId="27" xfId="2" applyFont="1" applyFill="1" applyBorder="1" applyAlignment="1">
      <alignment horizontal="left" vertical="center" wrapText="1"/>
    </xf>
    <xf numFmtId="0" fontId="36" fillId="10" borderId="28" xfId="2" applyFont="1" applyFill="1" applyBorder="1" applyAlignment="1">
      <alignment horizontal="center" vertical="center" wrapText="1"/>
    </xf>
    <xf numFmtId="0" fontId="41" fillId="10" borderId="30" xfId="2" applyFont="1" applyFill="1" applyBorder="1" applyAlignment="1">
      <alignment horizontal="center" vertical="center" wrapText="1"/>
    </xf>
    <xf numFmtId="0" fontId="36" fillId="4" borderId="38" xfId="2" applyFont="1" applyFill="1" applyBorder="1" applyAlignment="1">
      <alignment vertical="center" wrapText="1"/>
    </xf>
    <xf numFmtId="164" fontId="33" fillId="4" borderId="39" xfId="0" applyNumberFormat="1" applyFont="1" applyFill="1" applyBorder="1"/>
    <xf numFmtId="164" fontId="37" fillId="11" borderId="43" xfId="2" applyNumberFormat="1" applyFont="1" applyFill="1" applyBorder="1" applyAlignment="1">
      <alignment vertical="center"/>
    </xf>
    <xf numFmtId="0" fontId="37" fillId="12" borderId="0" xfId="2" applyFont="1" applyFill="1" applyAlignment="1">
      <alignment vertical="center" wrapText="1"/>
    </xf>
    <xf numFmtId="164" fontId="37" fillId="12" borderId="0" xfId="2" applyNumberFormat="1" applyFont="1" applyFill="1" applyAlignment="1">
      <alignment vertical="center"/>
    </xf>
    <xf numFmtId="0" fontId="3" fillId="2" borderId="0" xfId="1" applyFont="1" applyFill="1" applyAlignment="1">
      <alignment horizontal="left" vertical="center" wrapText="1"/>
    </xf>
    <xf numFmtId="0" fontId="1" fillId="2" borderId="55" xfId="1" applyFill="1" applyBorder="1"/>
    <xf numFmtId="0" fontId="1" fillId="2" borderId="56" xfId="1" applyFill="1" applyBorder="1"/>
    <xf numFmtId="0" fontId="1" fillId="2" borderId="57" xfId="1" applyFill="1" applyBorder="1"/>
    <xf numFmtId="0" fontId="45" fillId="2" borderId="0" xfId="1" applyFont="1" applyFill="1" applyAlignment="1">
      <alignment horizontal="center"/>
    </xf>
    <xf numFmtId="0" fontId="46" fillId="2" borderId="0" xfId="1" applyFont="1" applyFill="1"/>
    <xf numFmtId="0" fontId="30" fillId="13" borderId="0" xfId="1" applyFont="1" applyFill="1" applyAlignment="1">
      <alignment horizontal="center"/>
    </xf>
    <xf numFmtId="0" fontId="30" fillId="13" borderId="0" xfId="1" applyFont="1" applyFill="1" applyAlignment="1">
      <alignment horizontal="center" vertical="center" wrapText="1"/>
    </xf>
    <xf numFmtId="0" fontId="12" fillId="2" borderId="0" xfId="1" applyFont="1" applyFill="1" applyAlignment="1">
      <alignment vertical="center"/>
    </xf>
    <xf numFmtId="0" fontId="48" fillId="2" borderId="0" xfId="1" applyFont="1" applyFill="1" applyAlignment="1">
      <alignment vertical="center" wrapText="1"/>
    </xf>
    <xf numFmtId="0" fontId="49" fillId="13" borderId="0" xfId="1" applyFont="1" applyFill="1"/>
    <xf numFmtId="0" fontId="50" fillId="13" borderId="0" xfId="1" applyFont="1" applyFill="1"/>
    <xf numFmtId="0" fontId="50" fillId="2" borderId="0" xfId="1" applyFont="1" applyFill="1"/>
    <xf numFmtId="0" fontId="1" fillId="2" borderId="58" xfId="1" applyFill="1" applyBorder="1"/>
    <xf numFmtId="0" fontId="51" fillId="14" borderId="27" xfId="1" applyFont="1" applyFill="1" applyBorder="1" applyAlignment="1">
      <alignment horizontal="center" vertical="center" wrapText="1"/>
    </xf>
    <xf numFmtId="0" fontId="51" fillId="14" borderId="28" xfId="1" applyFont="1" applyFill="1" applyBorder="1" applyAlignment="1">
      <alignment horizontal="center" vertical="center" wrapText="1"/>
    </xf>
    <xf numFmtId="0" fontId="52" fillId="0" borderId="31" xfId="1" applyFont="1" applyBorder="1"/>
    <xf numFmtId="0" fontId="52" fillId="0" borderId="59" xfId="1" applyFont="1" applyBorder="1" applyAlignment="1">
      <alignment horizontal="center" wrapText="1"/>
    </xf>
    <xf numFmtId="0" fontId="52" fillId="4" borderId="31" xfId="1" applyFont="1" applyFill="1" applyBorder="1"/>
    <xf numFmtId="164" fontId="51" fillId="4" borderId="41" xfId="1" applyNumberFormat="1" applyFont="1" applyFill="1" applyBorder="1"/>
    <xf numFmtId="0" fontId="37" fillId="2" borderId="47" xfId="1" applyFont="1" applyFill="1" applyBorder="1" applyAlignment="1">
      <alignment wrapText="1"/>
    </xf>
    <xf numFmtId="0" fontId="52" fillId="0" borderId="42" xfId="1" applyFont="1" applyBorder="1"/>
    <xf numFmtId="164" fontId="37" fillId="0" borderId="44" xfId="1" applyNumberFormat="1" applyFont="1" applyBorder="1"/>
    <xf numFmtId="0" fontId="37" fillId="0" borderId="45" xfId="1" applyFont="1" applyBorder="1" applyAlignment="1">
      <alignment wrapText="1"/>
    </xf>
    <xf numFmtId="0" fontId="52" fillId="2" borderId="47" xfId="1" applyFont="1" applyFill="1" applyBorder="1"/>
    <xf numFmtId="164" fontId="37" fillId="2" borderId="47" xfId="1" applyNumberFormat="1" applyFont="1" applyFill="1" applyBorder="1"/>
    <xf numFmtId="0" fontId="37" fillId="0" borderId="60" xfId="1" applyFont="1" applyBorder="1" applyAlignment="1">
      <alignment wrapText="1"/>
    </xf>
    <xf numFmtId="0" fontId="52" fillId="0" borderId="31" xfId="1" applyFont="1" applyBorder="1" applyAlignment="1">
      <alignment wrapText="1"/>
    </xf>
    <xf numFmtId="0" fontId="38" fillId="2" borderId="47" xfId="1" applyFont="1" applyFill="1" applyBorder="1" applyAlignment="1">
      <alignment horizontal="center" wrapText="1"/>
    </xf>
    <xf numFmtId="164" fontId="52" fillId="0" borderId="41" xfId="1" applyNumberFormat="1" applyFont="1" applyBorder="1"/>
    <xf numFmtId="164" fontId="37" fillId="0" borderId="43" xfId="1" applyNumberFormat="1" applyFont="1" applyBorder="1"/>
    <xf numFmtId="0" fontId="38" fillId="0" borderId="45" xfId="1" applyFont="1" applyBorder="1" applyAlignment="1">
      <alignment horizontal="center" wrapText="1"/>
    </xf>
    <xf numFmtId="0" fontId="37" fillId="2" borderId="49" xfId="1" applyFont="1" applyFill="1" applyBorder="1"/>
    <xf numFmtId="164" fontId="37" fillId="2" borderId="50" xfId="1" applyNumberFormat="1" applyFont="1" applyFill="1" applyBorder="1"/>
    <xf numFmtId="0" fontId="38" fillId="2" borderId="50" xfId="1" applyFont="1" applyFill="1" applyBorder="1" applyAlignment="1">
      <alignment horizontal="center" wrapText="1"/>
    </xf>
    <xf numFmtId="0" fontId="51" fillId="4" borderId="31" xfId="1" applyFont="1" applyFill="1" applyBorder="1" applyAlignment="1">
      <alignment wrapText="1"/>
    </xf>
    <xf numFmtId="0" fontId="51" fillId="4" borderId="31" xfId="1" applyFont="1" applyFill="1" applyBorder="1"/>
    <xf numFmtId="0" fontId="38" fillId="0" borderId="59" xfId="1" applyFont="1" applyBorder="1" applyAlignment="1">
      <alignment horizontal="center" wrapText="1"/>
    </xf>
    <xf numFmtId="0" fontId="37" fillId="0" borderId="31" xfId="1" applyFont="1" applyBorder="1"/>
    <xf numFmtId="0" fontId="53" fillId="0" borderId="59" xfId="1" applyFont="1" applyBorder="1" applyAlignment="1">
      <alignment horizontal="left" vertical="center" wrapText="1"/>
    </xf>
    <xf numFmtId="0" fontId="52" fillId="0" borderId="31" xfId="1" applyFont="1" applyBorder="1" applyAlignment="1">
      <alignment vertical="center" wrapText="1"/>
    </xf>
    <xf numFmtId="0" fontId="38" fillId="0" borderId="59" xfId="1" applyFont="1" applyBorder="1" applyAlignment="1">
      <alignment horizontal="left" vertical="center" wrapText="1"/>
    </xf>
    <xf numFmtId="0" fontId="52" fillId="2" borderId="50" xfId="1" applyFont="1" applyFill="1" applyBorder="1"/>
    <xf numFmtId="164" fontId="52" fillId="2" borderId="50" xfId="1" applyNumberFormat="1" applyFont="1" applyFill="1" applyBorder="1"/>
    <xf numFmtId="164" fontId="52" fillId="0" borderId="32" xfId="1" applyNumberFormat="1" applyFont="1" applyBorder="1" applyAlignment="1">
      <alignment vertical="center"/>
    </xf>
    <xf numFmtId="0" fontId="52" fillId="0" borderId="34" xfId="1" applyFont="1" applyBorder="1" applyAlignment="1">
      <alignment vertical="center" wrapText="1"/>
    </xf>
    <xf numFmtId="0" fontId="52" fillId="0" borderId="42" xfId="1" applyFont="1" applyBorder="1" applyAlignment="1">
      <alignment vertical="center" wrapText="1"/>
    </xf>
    <xf numFmtId="164" fontId="52" fillId="0" borderId="44" xfId="1" applyNumberFormat="1" applyFont="1" applyBorder="1" applyAlignment="1">
      <alignment vertical="center"/>
    </xf>
    <xf numFmtId="0" fontId="52" fillId="0" borderId="45" xfId="1" applyFont="1" applyBorder="1" applyAlignment="1">
      <alignment vertical="center" wrapText="1"/>
    </xf>
    <xf numFmtId="0" fontId="44" fillId="2" borderId="0" xfId="1" applyFont="1" applyFill="1" applyAlignment="1">
      <alignment horizontal="center"/>
    </xf>
    <xf numFmtId="0" fontId="0" fillId="2" borderId="61" xfId="1" applyFont="1" applyFill="1" applyBorder="1"/>
    <xf numFmtId="0" fontId="0" fillId="0" borderId="62" xfId="0" applyBorder="1"/>
    <xf numFmtId="0" fontId="17" fillId="0" borderId="0" xfId="0" applyFo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164" fontId="0" fillId="0" borderId="0" xfId="0" applyNumberFormat="1"/>
    <xf numFmtId="0" fontId="24" fillId="2" borderId="6" xfId="0" applyFont="1" applyFill="1" applyBorder="1"/>
    <xf numFmtId="0" fontId="25" fillId="2" borderId="0" xfId="0" applyFont="1" applyFill="1"/>
    <xf numFmtId="0" fontId="7" fillId="2" borderId="0" xfId="0" applyFont="1" applyFill="1"/>
    <xf numFmtId="0" fontId="55" fillId="2" borderId="0" xfId="0" applyFont="1" applyFill="1"/>
    <xf numFmtId="0" fontId="37" fillId="2" borderId="0" xfId="0" applyFont="1" applyFill="1" applyAlignment="1">
      <alignment vertical="center" wrapText="1"/>
    </xf>
    <xf numFmtId="0" fontId="13" fillId="2" borderId="0" xfId="0" applyFont="1" applyFill="1" applyAlignment="1">
      <alignment wrapText="1"/>
    </xf>
    <xf numFmtId="0" fontId="21" fillId="2" borderId="0" xfId="0" applyFont="1" applyFill="1" applyAlignment="1">
      <alignment horizontal="center" vertical="center" wrapText="1"/>
    </xf>
    <xf numFmtId="164" fontId="56" fillId="2" borderId="0" xfId="0" applyNumberFormat="1" applyFont="1" applyFill="1" applyAlignment="1">
      <alignment horizontal="center" vertical="center" wrapText="1"/>
    </xf>
    <xf numFmtId="0" fontId="57" fillId="2" borderId="0" xfId="0" applyFont="1" applyFill="1"/>
    <xf numFmtId="0" fontId="0" fillId="2" borderId="55" xfId="0" applyFill="1" applyBorder="1"/>
    <xf numFmtId="0" fontId="0" fillId="2" borderId="56" xfId="0" applyFill="1" applyBorder="1"/>
    <xf numFmtId="0" fontId="0" fillId="2" borderId="57" xfId="0" applyFill="1" applyBorder="1"/>
    <xf numFmtId="0" fontId="58" fillId="2" borderId="0" xfId="0" applyFont="1" applyFill="1"/>
    <xf numFmtId="0" fontId="59" fillId="0" borderId="0" xfId="0" applyFont="1" applyAlignment="1">
      <alignment vertical="center" wrapText="1"/>
    </xf>
    <xf numFmtId="0" fontId="60" fillId="2" borderId="0" xfId="0" applyFont="1" applyFill="1" applyAlignment="1">
      <alignment horizontal="left" wrapText="1"/>
    </xf>
    <xf numFmtId="0" fontId="61" fillId="2" borderId="0" xfId="0" applyFont="1" applyFill="1" applyAlignment="1">
      <alignment horizontal="left" wrapText="1"/>
    </xf>
    <xf numFmtId="0" fontId="12" fillId="2" borderId="0" xfId="0" applyFont="1" applyFill="1" applyAlignment="1">
      <alignment horizontal="left" vertical="center"/>
    </xf>
    <xf numFmtId="0" fontId="18" fillId="2" borderId="0" xfId="0" applyFont="1" applyFill="1" applyAlignment="1" applyProtection="1">
      <alignment horizontal="left" wrapText="1"/>
      <protection locked="0"/>
    </xf>
    <xf numFmtId="0" fontId="12" fillId="2" borderId="0" xfId="0" applyFont="1" applyFill="1" applyAlignment="1">
      <alignment horizontal="center" vertical="center" wrapText="1"/>
    </xf>
    <xf numFmtId="0" fontId="0" fillId="2" borderId="0" xfId="0" applyFill="1" applyAlignment="1">
      <alignment horizontal="center" wrapText="1"/>
    </xf>
    <xf numFmtId="0" fontId="31" fillId="2" borderId="0" xfId="0" applyFont="1" applyFill="1"/>
    <xf numFmtId="0" fontId="59" fillId="2" borderId="0" xfId="0" applyFont="1" applyFill="1" applyAlignment="1">
      <alignment horizontal="left" vertical="center" wrapText="1"/>
    </xf>
    <xf numFmtId="0" fontId="17" fillId="2" borderId="56" xfId="0" applyFont="1" applyFill="1" applyBorder="1"/>
    <xf numFmtId="0" fontId="17" fillId="2" borderId="56" xfId="0" applyFont="1" applyFill="1" applyBorder="1" applyAlignment="1">
      <alignment horizontal="center" vertical="center"/>
    </xf>
    <xf numFmtId="0" fontId="17" fillId="0" borderId="0" xfId="0" applyFont="1" applyAlignment="1">
      <alignment horizontal="center" vertical="center"/>
    </xf>
    <xf numFmtId="0" fontId="0" fillId="0" borderId="20" xfId="0" applyBorder="1"/>
    <xf numFmtId="0" fontId="65" fillId="0" borderId="0" xfId="0" applyFont="1" applyAlignment="1">
      <alignment vertical="center"/>
    </xf>
    <xf numFmtId="0" fontId="65" fillId="0" borderId="0" xfId="0" applyFont="1"/>
    <xf numFmtId="0" fontId="64" fillId="0" borderId="0" xfId="0" applyFont="1" applyAlignment="1">
      <alignment vertical="center" wrapText="1"/>
    </xf>
    <xf numFmtId="0" fontId="62" fillId="0" borderId="0" xfId="0" applyFont="1"/>
    <xf numFmtId="0" fontId="63" fillId="0" borderId="0" xfId="0" applyFont="1"/>
    <xf numFmtId="0" fontId="19" fillId="0" borderId="0" xfId="0" applyFont="1" applyAlignment="1">
      <alignment horizontal="center" vertical="center" wrapText="1"/>
    </xf>
    <xf numFmtId="0" fontId="18" fillId="0" borderId="0" xfId="0" applyFont="1"/>
    <xf numFmtId="0" fontId="46" fillId="0" borderId="0" xfId="0" applyFont="1"/>
    <xf numFmtId="164" fontId="52" fillId="0" borderId="32" xfId="1" applyNumberFormat="1" applyFont="1" applyBorder="1"/>
    <xf numFmtId="0" fontId="52" fillId="0" borderId="31" xfId="1" applyFont="1" applyBorder="1" applyAlignment="1">
      <alignment horizontal="center" vertical="center"/>
    </xf>
    <xf numFmtId="0" fontId="66" fillId="0" borderId="0" xfId="0" applyFont="1"/>
    <xf numFmtId="0" fontId="5" fillId="2" borderId="6" xfId="0" applyFont="1" applyFill="1" applyBorder="1" applyAlignment="1">
      <alignment horizontal="center"/>
    </xf>
    <xf numFmtId="0" fontId="67" fillId="2" borderId="0" xfId="0" applyFont="1" applyFill="1" applyAlignment="1">
      <alignment horizontal="justify" vertical="center"/>
    </xf>
    <xf numFmtId="0" fontId="67" fillId="2" borderId="0" xfId="0" applyFont="1" applyFill="1" applyAlignment="1">
      <alignment vertical="center"/>
    </xf>
    <xf numFmtId="0" fontId="69" fillId="2" borderId="0" xfId="0" applyFont="1" applyFill="1" applyAlignment="1">
      <alignment horizontal="justify" vertical="center"/>
    </xf>
    <xf numFmtId="0" fontId="71" fillId="2" borderId="0" xfId="0" applyFont="1" applyFill="1" applyAlignment="1">
      <alignment horizontal="justify" vertical="center"/>
    </xf>
    <xf numFmtId="0" fontId="67" fillId="2" borderId="0" xfId="0" applyFont="1" applyFill="1" applyAlignment="1">
      <alignment vertical="center" wrapText="1"/>
    </xf>
    <xf numFmtId="0" fontId="78" fillId="2" borderId="0" xfId="0" applyFont="1" applyFill="1"/>
    <xf numFmtId="0" fontId="25" fillId="2" borderId="0" xfId="1" applyFont="1" applyFill="1" applyAlignment="1">
      <alignment vertical="center"/>
    </xf>
    <xf numFmtId="164" fontId="35" fillId="4" borderId="64" xfId="1" applyNumberFormat="1" applyFont="1" applyFill="1" applyBorder="1" applyAlignment="1">
      <alignment horizontal="center" vertical="center"/>
    </xf>
    <xf numFmtId="0" fontId="52" fillId="0" borderId="32" xfId="1" applyFont="1" applyBorder="1" applyAlignment="1">
      <alignment horizontal="center" wrapText="1"/>
    </xf>
    <xf numFmtId="0" fontId="51" fillId="14" borderId="29" xfId="1" applyFont="1" applyFill="1" applyBorder="1" applyAlignment="1">
      <alignment horizontal="center" vertical="center" wrapText="1"/>
    </xf>
    <xf numFmtId="164" fontId="0" fillId="15" borderId="12" xfId="0" applyNumberFormat="1" applyFill="1" applyBorder="1" applyProtection="1">
      <protection hidden="1"/>
    </xf>
    <xf numFmtId="0" fontId="61" fillId="0" borderId="0" xfId="0" applyFont="1" applyAlignment="1">
      <alignment horizontal="left" vertical="center" wrapText="1"/>
    </xf>
    <xf numFmtId="0" fontId="62" fillId="0" borderId="0" xfId="0" applyFont="1" applyAlignment="1">
      <alignment horizontal="center" vertical="center" wrapText="1"/>
    </xf>
    <xf numFmtId="0" fontId="12" fillId="2" borderId="0" xfId="1" applyFont="1" applyFill="1" applyAlignment="1">
      <alignment horizontal="left" vertical="center" wrapText="1"/>
    </xf>
    <xf numFmtId="0" fontId="47" fillId="2" borderId="0" xfId="1" applyFont="1" applyFill="1" applyAlignment="1">
      <alignment vertical="center" wrapText="1"/>
    </xf>
    <xf numFmtId="0" fontId="0" fillId="2" borderId="56" xfId="1" applyFont="1" applyFill="1" applyBorder="1" applyAlignment="1">
      <alignment vertical="top"/>
    </xf>
    <xf numFmtId="164" fontId="37" fillId="0" borderId="44" xfId="1" applyNumberFormat="1" applyFont="1" applyBorder="1" applyAlignment="1">
      <alignment vertical="center"/>
    </xf>
    <xf numFmtId="164" fontId="37" fillId="11" borderId="32" xfId="2" applyNumberFormat="1" applyFont="1" applyFill="1" applyBorder="1" applyAlignment="1">
      <alignment vertical="center"/>
    </xf>
    <xf numFmtId="0" fontId="20" fillId="2" borderId="0" xfId="0" applyFont="1" applyFill="1"/>
    <xf numFmtId="0" fontId="52" fillId="0" borderId="59" xfId="1" applyFont="1" applyBorder="1" applyAlignment="1">
      <alignment horizontal="left" wrapText="1"/>
    </xf>
    <xf numFmtId="0" fontId="38" fillId="0" borderId="60" xfId="1" applyFont="1" applyBorder="1" applyAlignment="1">
      <alignment horizontal="left" wrapText="1"/>
    </xf>
    <xf numFmtId="0" fontId="52" fillId="0" borderId="34" xfId="1" applyFont="1" applyBorder="1" applyAlignment="1">
      <alignment horizontal="left" wrapText="1"/>
    </xf>
    <xf numFmtId="4" fontId="52" fillId="0" borderId="32" xfId="1" applyNumberFormat="1" applyFont="1" applyBorder="1" applyAlignment="1">
      <alignment horizontal="center"/>
    </xf>
    <xf numFmtId="0" fontId="44" fillId="2" borderId="0" xfId="1" applyFont="1" applyFill="1" applyAlignment="1">
      <alignment horizontal="center" wrapText="1"/>
    </xf>
    <xf numFmtId="0" fontId="29" fillId="2" borderId="0" xfId="1" applyFont="1" applyFill="1" applyAlignment="1">
      <alignment horizontal="left" wrapText="1"/>
    </xf>
    <xf numFmtId="0" fontId="43" fillId="2" borderId="0" xfId="1" applyFont="1" applyFill="1" applyAlignment="1">
      <alignment horizontal="center" wrapText="1"/>
    </xf>
    <xf numFmtId="0" fontId="47" fillId="2" borderId="0" xfId="1" applyFont="1" applyFill="1" applyAlignment="1">
      <alignment horizontal="center" vertical="center" wrapText="1"/>
    </xf>
    <xf numFmtId="0" fontId="0" fillId="0" borderId="32" xfId="0" applyBorder="1" applyAlignment="1" applyProtection="1">
      <alignment horizontal="center" vertical="center" wrapText="1"/>
      <protection locked="0"/>
    </xf>
    <xf numFmtId="0" fontId="52" fillId="4" borderId="31" xfId="1" applyFont="1" applyFill="1" applyBorder="1" applyAlignment="1">
      <alignment wrapText="1"/>
    </xf>
    <xf numFmtId="0" fontId="29" fillId="2" borderId="0" xfId="1" applyFont="1" applyFill="1" applyAlignment="1">
      <alignment wrapText="1"/>
    </xf>
    <xf numFmtId="0" fontId="34" fillId="6" borderId="67" xfId="1" applyFont="1" applyFill="1" applyBorder="1" applyAlignment="1">
      <alignment horizontal="center" vertical="center"/>
    </xf>
    <xf numFmtId="0" fontId="38" fillId="0" borderId="33" xfId="1" applyFont="1" applyBorder="1" applyAlignment="1">
      <alignment horizontal="left" wrapText="1"/>
    </xf>
    <xf numFmtId="0" fontId="34" fillId="0" borderId="33" xfId="1" applyFont="1" applyBorder="1" applyAlignment="1">
      <alignment horizontal="left" wrapText="1"/>
    </xf>
    <xf numFmtId="0" fontId="38" fillId="0" borderId="70" xfId="1" applyFont="1" applyBorder="1" applyAlignment="1">
      <alignment horizontal="left" wrapText="1"/>
    </xf>
    <xf numFmtId="0" fontId="34" fillId="0" borderId="70" xfId="1" applyFont="1" applyBorder="1" applyAlignment="1">
      <alignment horizontal="left" wrapText="1"/>
    </xf>
    <xf numFmtId="0" fontId="34" fillId="0" borderId="69" xfId="1" applyFont="1" applyBorder="1" applyAlignment="1">
      <alignment horizontal="left" wrapText="1"/>
    </xf>
    <xf numFmtId="0" fontId="37" fillId="11" borderId="70" xfId="2" applyFont="1" applyFill="1" applyBorder="1" applyAlignment="1">
      <alignment vertical="center"/>
    </xf>
    <xf numFmtId="0" fontId="51" fillId="14" borderId="71" xfId="1" applyFont="1" applyFill="1" applyBorder="1" applyAlignment="1">
      <alignment horizontal="center" vertical="center" wrapText="1"/>
    </xf>
    <xf numFmtId="0" fontId="36" fillId="4" borderId="63" xfId="2" applyFont="1" applyFill="1" applyBorder="1" applyAlignment="1">
      <alignment vertical="center" wrapText="1"/>
    </xf>
    <xf numFmtId="0" fontId="52" fillId="0" borderId="63" xfId="1" applyFont="1" applyBorder="1"/>
    <xf numFmtId="0" fontId="52" fillId="4" borderId="63" xfId="1" applyFont="1" applyFill="1" applyBorder="1"/>
    <xf numFmtId="0" fontId="52" fillId="0" borderId="63" xfId="1" applyFont="1" applyBorder="1" applyAlignment="1">
      <alignment wrapText="1"/>
    </xf>
    <xf numFmtId="0" fontId="37" fillId="0" borderId="63" xfId="1" applyFont="1" applyBorder="1"/>
    <xf numFmtId="0" fontId="52" fillId="0" borderId="66" xfId="1" applyFont="1" applyBorder="1" applyAlignment="1">
      <alignment vertical="center" wrapText="1"/>
    </xf>
    <xf numFmtId="0" fontId="31" fillId="2" borderId="0" xfId="1" applyFont="1" applyFill="1"/>
    <xf numFmtId="0" fontId="28" fillId="2" borderId="0" xfId="1" applyFont="1" applyFill="1" applyAlignment="1">
      <alignment vertical="center" wrapText="1"/>
    </xf>
    <xf numFmtId="0" fontId="86" fillId="3" borderId="25" xfId="1" applyFont="1" applyFill="1" applyBorder="1" applyAlignment="1">
      <alignment horizontal="center" vertical="center" wrapText="1"/>
    </xf>
    <xf numFmtId="0" fontId="31" fillId="2" borderId="72" xfId="1" applyFont="1" applyFill="1" applyBorder="1"/>
    <xf numFmtId="0" fontId="1" fillId="2" borderId="26" xfId="1" applyFill="1" applyBorder="1"/>
    <xf numFmtId="0" fontId="1" fillId="2" borderId="73" xfId="1" applyFill="1" applyBorder="1"/>
    <xf numFmtId="0" fontId="31" fillId="2" borderId="73" xfId="1" applyFont="1" applyFill="1" applyBorder="1"/>
    <xf numFmtId="0" fontId="32" fillId="3" borderId="64" xfId="1" applyFont="1" applyFill="1" applyBorder="1" applyAlignment="1">
      <alignment horizontal="center" vertical="center" wrapText="1"/>
    </xf>
    <xf numFmtId="0" fontId="1" fillId="2" borderId="72" xfId="1" applyFill="1" applyBorder="1"/>
    <xf numFmtId="49" fontId="47" fillId="2" borderId="0" xfId="1" applyNumberFormat="1" applyFont="1" applyFill="1" applyAlignment="1">
      <alignment vertical="center" wrapText="1"/>
    </xf>
    <xf numFmtId="0" fontId="0" fillId="2" borderId="74" xfId="0" applyFill="1" applyBorder="1"/>
    <xf numFmtId="0" fontId="19" fillId="2" borderId="75" xfId="0" applyFont="1" applyFill="1" applyBorder="1" applyAlignment="1">
      <alignment horizontal="center" vertical="center" wrapText="1"/>
    </xf>
    <xf numFmtId="0" fontId="19" fillId="2" borderId="0" xfId="0" applyFont="1" applyFill="1" applyAlignment="1">
      <alignment horizontal="center" vertical="center" wrapText="1"/>
    </xf>
    <xf numFmtId="0" fontId="18" fillId="2" borderId="76" xfId="0" applyFont="1" applyFill="1" applyBorder="1"/>
    <xf numFmtId="0" fontId="21" fillId="2" borderId="77" xfId="0" applyFont="1" applyFill="1" applyBorder="1" applyAlignment="1">
      <alignment horizontal="center" vertical="center" wrapText="1"/>
    </xf>
    <xf numFmtId="0" fontId="36" fillId="2" borderId="0" xfId="0" applyFont="1" applyFill="1" applyAlignment="1">
      <alignment vertical="center" wrapText="1"/>
    </xf>
    <xf numFmtId="0" fontId="84" fillId="2" borderId="0" xfId="0" applyFont="1" applyFill="1"/>
    <xf numFmtId="0" fontId="6" fillId="15" borderId="12" xfId="0" applyFont="1" applyFill="1" applyBorder="1" applyAlignment="1">
      <alignment horizontal="center" vertical="center"/>
    </xf>
    <xf numFmtId="0" fontId="37" fillId="9" borderId="42" xfId="1" applyFont="1" applyFill="1" applyBorder="1" applyAlignment="1">
      <alignment vertical="center" wrapText="1"/>
    </xf>
    <xf numFmtId="0" fontId="52" fillId="0" borderId="42" xfId="1" applyFont="1" applyBorder="1" applyAlignment="1">
      <alignment wrapText="1"/>
    </xf>
    <xf numFmtId="0" fontId="37" fillId="0" borderId="42" xfId="1" applyFont="1" applyBorder="1" applyAlignment="1">
      <alignment wrapText="1"/>
    </xf>
    <xf numFmtId="0" fontId="37" fillId="0" borderId="31" xfId="1" applyFont="1" applyBorder="1" applyAlignment="1">
      <alignment wrapText="1"/>
    </xf>
    <xf numFmtId="0" fontId="52" fillId="0" borderId="66" xfId="1" applyFont="1" applyBorder="1" applyAlignment="1">
      <alignment wrapText="1"/>
    </xf>
    <xf numFmtId="0" fontId="33" fillId="2" borderId="0" xfId="0" applyFont="1" applyFill="1"/>
    <xf numFmtId="3" fontId="0" fillId="0" borderId="0" xfId="0" applyNumberFormat="1"/>
    <xf numFmtId="9" fontId="0" fillId="0" borderId="0" xfId="6" applyFont="1"/>
    <xf numFmtId="0" fontId="17" fillId="2" borderId="0" xfId="0" applyFont="1" applyFill="1" applyAlignment="1">
      <alignment vertical="center" wrapText="1"/>
    </xf>
    <xf numFmtId="0" fontId="88" fillId="2" borderId="0" xfId="0" applyFont="1" applyFill="1" applyAlignment="1">
      <alignment vertical="center"/>
    </xf>
    <xf numFmtId="0" fontId="0" fillId="0" borderId="0" xfId="0" applyAlignment="1">
      <alignment horizontal="center" vertical="center"/>
    </xf>
    <xf numFmtId="0" fontId="80" fillId="2" borderId="0" xfId="0" applyFont="1" applyFill="1" applyAlignment="1">
      <alignment horizontal="left" vertical="center" wrapText="1"/>
    </xf>
    <xf numFmtId="0" fontId="67" fillId="2" borderId="0" xfId="0" applyFont="1" applyFill="1" applyAlignment="1">
      <alignment horizontal="left" vertical="center" wrapText="1"/>
    </xf>
    <xf numFmtId="0" fontId="70" fillId="2" borderId="0" xfId="0" applyFont="1" applyFill="1" applyAlignment="1">
      <alignment horizontal="center" vertical="center" wrapText="1"/>
    </xf>
    <xf numFmtId="0" fontId="17" fillId="2" borderId="0" xfId="0" applyFont="1" applyFill="1" applyAlignment="1">
      <alignment horizontal="center" vertical="center" wrapText="1"/>
    </xf>
    <xf numFmtId="0" fontId="9" fillId="2" borderId="0" xfId="0" applyFont="1" applyFill="1" applyAlignment="1">
      <alignment horizontal="left" wrapText="1"/>
    </xf>
    <xf numFmtId="0" fontId="33" fillId="2" borderId="0" xfId="0" applyFont="1" applyFill="1" applyAlignment="1">
      <alignment horizontal="center" wrapText="1"/>
    </xf>
    <xf numFmtId="0" fontId="33" fillId="2" borderId="0" xfId="0" applyFont="1" applyFill="1" applyAlignment="1">
      <alignment horizontal="center"/>
    </xf>
    <xf numFmtId="0" fontId="44" fillId="0" borderId="7"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11" fillId="2" borderId="0" xfId="0" applyFont="1" applyFill="1" applyAlignment="1">
      <alignment horizontal="center" vertical="center" wrapText="1"/>
    </xf>
    <xf numFmtId="0" fontId="0" fillId="2" borderId="0" xfId="0" applyFill="1" applyAlignment="1">
      <alignment horizontal="center"/>
    </xf>
    <xf numFmtId="0" fontId="33" fillId="2" borderId="0" xfId="0" applyFont="1" applyFill="1" applyAlignment="1">
      <alignment horizontal="center" vertical="center" wrapText="1"/>
    </xf>
    <xf numFmtId="0" fontId="0" fillId="2" borderId="78" xfId="0" applyFill="1" applyBorder="1" applyAlignment="1">
      <alignment horizontal="center"/>
    </xf>
    <xf numFmtId="0" fontId="28" fillId="2" borderId="0" xfId="1" applyFont="1" applyFill="1" applyAlignment="1">
      <alignment horizontal="center" vertical="center" wrapText="1"/>
    </xf>
    <xf numFmtId="0" fontId="44" fillId="2" borderId="0" xfId="1" applyFont="1" applyFill="1" applyAlignment="1">
      <alignment horizontal="center" wrapText="1"/>
    </xf>
    <xf numFmtId="0" fontId="29" fillId="2" borderId="0" xfId="1" applyFont="1" applyFill="1" applyAlignment="1">
      <alignment horizontal="left" wrapText="1"/>
    </xf>
    <xf numFmtId="164" fontId="37" fillId="0" borderId="36" xfId="1" applyNumberFormat="1" applyFont="1" applyBorder="1" applyAlignment="1">
      <alignment horizontal="right" vertical="center"/>
    </xf>
    <xf numFmtId="164" fontId="37" fillId="0" borderId="39" xfId="1" applyNumberFormat="1" applyFont="1" applyBorder="1" applyAlignment="1">
      <alignment horizontal="right" vertical="center"/>
    </xf>
    <xf numFmtId="0" fontId="34" fillId="0" borderId="37" xfId="1" applyFont="1" applyBorder="1" applyAlignment="1">
      <alignment horizontal="left" vertical="center" wrapText="1"/>
    </xf>
    <xf numFmtId="0" fontId="34" fillId="0" borderId="40" xfId="1" applyFont="1" applyBorder="1" applyAlignment="1">
      <alignment horizontal="left" vertical="center" wrapText="1"/>
    </xf>
    <xf numFmtId="0" fontId="43" fillId="2" borderId="0" xfId="1" applyFont="1" applyFill="1" applyAlignment="1">
      <alignment horizontal="center" wrapText="1"/>
    </xf>
    <xf numFmtId="0" fontId="82" fillId="2" borderId="0" xfId="1" applyFont="1" applyFill="1" applyAlignment="1">
      <alignment horizontal="center" vertical="center"/>
    </xf>
    <xf numFmtId="0" fontId="12" fillId="2" borderId="0" xfId="1" applyFont="1" applyFill="1" applyAlignment="1">
      <alignment horizontal="left" vertical="center" wrapText="1"/>
    </xf>
    <xf numFmtId="0" fontId="47" fillId="2" borderId="0" xfId="1" applyFont="1" applyFill="1" applyAlignment="1">
      <alignment horizontal="left" vertical="center" wrapText="1"/>
    </xf>
    <xf numFmtId="0" fontId="34" fillId="0" borderId="68" xfId="1" applyFont="1" applyBorder="1" applyAlignment="1">
      <alignment horizontal="left" vertical="center" wrapText="1"/>
    </xf>
    <xf numFmtId="0" fontId="34" fillId="0" borderId="69" xfId="1" applyFont="1" applyBorder="1" applyAlignment="1">
      <alignment horizontal="left" vertical="center" wrapText="1"/>
    </xf>
    <xf numFmtId="0" fontId="4" fillId="2" borderId="0" xfId="1" applyFont="1" applyFill="1" applyAlignment="1">
      <alignment horizontal="center"/>
    </xf>
    <xf numFmtId="0" fontId="4" fillId="2" borderId="23" xfId="1" applyFont="1" applyFill="1" applyBorder="1" applyAlignment="1">
      <alignment horizontal="center"/>
    </xf>
    <xf numFmtId="0" fontId="25" fillId="2" borderId="0" xfId="1" applyFont="1" applyFill="1" applyAlignment="1">
      <alignment horizontal="center"/>
    </xf>
    <xf numFmtId="0" fontId="25" fillId="2" borderId="23" xfId="1" applyFont="1" applyFill="1" applyBorder="1" applyAlignment="1">
      <alignment horizontal="center"/>
    </xf>
    <xf numFmtId="49" fontId="33" fillId="16" borderId="25" xfId="0" applyNumberFormat="1" applyFont="1" applyFill="1" applyBorder="1" applyAlignment="1" applyProtection="1">
      <alignment horizontal="center" vertical="center" wrapText="1"/>
      <protection locked="0"/>
    </xf>
    <xf numFmtId="49" fontId="33" fillId="16" borderId="47" xfId="0" applyNumberFormat="1" applyFont="1" applyFill="1" applyBorder="1" applyAlignment="1" applyProtection="1">
      <alignment horizontal="center" vertical="center" wrapText="1"/>
      <protection locked="0"/>
    </xf>
    <xf numFmtId="49" fontId="33" fillId="16" borderId="65" xfId="0" applyNumberFormat="1" applyFont="1" applyFill="1" applyBorder="1" applyAlignment="1" applyProtection="1">
      <alignment horizontal="center" vertical="center" wrapText="1"/>
      <protection locked="0"/>
    </xf>
    <xf numFmtId="0" fontId="29" fillId="2" borderId="0" xfId="1" applyFont="1" applyFill="1" applyAlignment="1">
      <alignment horizontal="center" wrapText="1"/>
    </xf>
    <xf numFmtId="0" fontId="28" fillId="2" borderId="50" xfId="1" applyFont="1" applyFill="1" applyBorder="1" applyAlignment="1">
      <alignment horizontal="center" vertical="center" wrapText="1"/>
    </xf>
    <xf numFmtId="0" fontId="79" fillId="2" borderId="0" xfId="0" applyFont="1" applyFill="1" applyAlignment="1">
      <alignment horizontal="center" vertical="top" wrapText="1"/>
    </xf>
    <xf numFmtId="0" fontId="0" fillId="2" borderId="0" xfId="0" applyFill="1" applyAlignment="1">
      <alignment horizontal="center" vertical="center" wrapText="1"/>
    </xf>
    <xf numFmtId="0" fontId="37" fillId="0" borderId="0" xfId="2" applyFont="1" applyAlignment="1">
      <alignment horizontal="center" vertical="center"/>
    </xf>
    <xf numFmtId="0" fontId="12" fillId="2" borderId="0" xfId="1" applyFont="1" applyFill="1" applyAlignment="1">
      <alignment horizontal="center" vertical="center" wrapText="1"/>
    </xf>
    <xf numFmtId="0" fontId="17" fillId="0" borderId="0" xfId="0" applyFont="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center" vertical="center" wrapText="1"/>
    </xf>
    <xf numFmtId="0" fontId="76" fillId="2" borderId="0" xfId="0" applyFont="1" applyFill="1" applyAlignment="1">
      <alignment horizontal="center" vertical="center" wrapText="1"/>
    </xf>
    <xf numFmtId="3" fontId="18" fillId="0" borderId="32" xfId="0" applyNumberFormat="1" applyFont="1" applyBorder="1" applyAlignment="1" applyProtection="1">
      <alignment horizontal="left"/>
      <protection locked="0"/>
    </xf>
    <xf numFmtId="0" fontId="18" fillId="0" borderId="32" xfId="0" applyFont="1" applyBorder="1" applyAlignment="1" applyProtection="1">
      <alignment horizontal="left"/>
      <protection locked="0"/>
    </xf>
    <xf numFmtId="0" fontId="18" fillId="0" borderId="33" xfId="0" applyFont="1" applyBorder="1" applyAlignment="1" applyProtection="1">
      <alignment horizontal="left" wrapText="1"/>
      <protection locked="0"/>
    </xf>
    <xf numFmtId="0" fontId="18" fillId="0" borderId="41" xfId="0" applyFont="1" applyBorder="1" applyAlignment="1" applyProtection="1">
      <alignment horizontal="left" wrapText="1"/>
      <protection locked="0"/>
    </xf>
    <xf numFmtId="0" fontId="18" fillId="0" borderId="63" xfId="0" applyFont="1" applyBorder="1" applyAlignment="1" applyProtection="1">
      <alignment horizontal="left" wrapText="1"/>
      <protection locked="0"/>
    </xf>
    <xf numFmtId="0" fontId="18" fillId="0" borderId="32" xfId="0" applyFont="1" applyBorder="1" applyAlignment="1" applyProtection="1">
      <alignment horizontal="left" wrapText="1"/>
      <protection locked="0"/>
    </xf>
    <xf numFmtId="0" fontId="54" fillId="0" borderId="32" xfId="5" applyFill="1" applyBorder="1" applyAlignment="1" applyProtection="1">
      <alignment horizontal="left" wrapText="1"/>
      <protection locked="0"/>
    </xf>
    <xf numFmtId="3" fontId="18" fillId="0" borderId="32" xfId="0" applyNumberFormat="1" applyFont="1" applyBorder="1" applyAlignment="1" applyProtection="1">
      <alignment horizontal="left" wrapText="1"/>
      <protection locked="0"/>
    </xf>
    <xf numFmtId="0" fontId="54" fillId="0" borderId="32" xfId="5" applyFill="1" applyBorder="1" applyAlignment="1" applyProtection="1">
      <alignment horizontal="left"/>
      <protection locked="0"/>
    </xf>
  </cellXfs>
  <cellStyles count="7">
    <cellStyle name="Hypertextový odkaz" xfId="5" builtinId="8"/>
    <cellStyle name="Normální" xfId="0" builtinId="0"/>
    <cellStyle name="Normální 2" xfId="1" xr:uid="{00000000-0005-0000-0000-000002000000}"/>
    <cellStyle name="normální_List1" xfId="2" xr:uid="{00000000-0005-0000-0000-000003000000}"/>
    <cellStyle name="Procenta" xfId="6" builtinId="5"/>
    <cellStyle name="Procenta 2" xfId="4" xr:uid="{00000000-0005-0000-0000-000004000000}"/>
    <cellStyle name="Styl 1" xfId="3" xr:uid="{00000000-0005-0000-0000-000005000000}"/>
  </cellStyles>
  <dxfs count="4">
    <dxf>
      <font>
        <color rgb="FF9C0006"/>
      </font>
      <fill>
        <patternFill>
          <bgColor rgb="FFFFC7CE"/>
        </patternFill>
      </fill>
    </dxf>
    <dxf>
      <font>
        <color theme="0"/>
      </font>
    </dxf>
    <dxf>
      <font>
        <color rgb="FF9C0006"/>
      </font>
    </dxf>
    <dxf>
      <font>
        <color rgb="FF00B050"/>
      </font>
    </dxf>
  </dxfs>
  <tableStyles count="0" defaultTableStyle="TableStyleMedium2" defaultPivotStyle="PivotStyleLight16"/>
  <colors>
    <mruColors>
      <color rgb="FF43F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6339417</xdr:colOff>
      <xdr:row>0</xdr:row>
      <xdr:rowOff>132390</xdr:rowOff>
    </xdr:from>
    <xdr:to>
      <xdr:col>3</xdr:col>
      <xdr:colOff>1027100</xdr:colOff>
      <xdr:row>2</xdr:row>
      <xdr:rowOff>150269</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8617" y="332415"/>
          <a:ext cx="2574383" cy="408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134409</xdr:colOff>
      <xdr:row>1</xdr:row>
      <xdr:rowOff>0</xdr:rowOff>
    </xdr:from>
    <xdr:to>
      <xdr:col>10</xdr:col>
      <xdr:colOff>466725</xdr:colOff>
      <xdr:row>2</xdr:row>
      <xdr:rowOff>123825</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0859" y="400050"/>
          <a:ext cx="2764366"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997743</xdr:colOff>
      <xdr:row>0</xdr:row>
      <xdr:rowOff>52388</xdr:rowOff>
    </xdr:from>
    <xdr:to>
      <xdr:col>11</xdr:col>
      <xdr:colOff>123824</xdr:colOff>
      <xdr:row>1</xdr:row>
      <xdr:rowOff>164307</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7587" y="254794"/>
          <a:ext cx="25908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2271713</xdr:colOff>
      <xdr:row>0</xdr:row>
      <xdr:rowOff>73743</xdr:rowOff>
    </xdr:from>
    <xdr:to>
      <xdr:col>6</xdr:col>
      <xdr:colOff>1398188</xdr:colOff>
      <xdr:row>2</xdr:row>
      <xdr:rowOff>117832</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1" y="466649"/>
          <a:ext cx="3400818" cy="436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2271712</xdr:colOff>
      <xdr:row>0</xdr:row>
      <xdr:rowOff>49930</xdr:rowOff>
    </xdr:from>
    <xdr:to>
      <xdr:col>6</xdr:col>
      <xdr:colOff>1160062</xdr:colOff>
      <xdr:row>2</xdr:row>
      <xdr:rowOff>117831</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5368" y="442836"/>
          <a:ext cx="3400819" cy="436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445427</xdr:colOff>
      <xdr:row>0</xdr:row>
      <xdr:rowOff>85725</xdr:rowOff>
    </xdr:from>
    <xdr:to>
      <xdr:col>6</xdr:col>
      <xdr:colOff>506126</xdr:colOff>
      <xdr:row>2</xdr:row>
      <xdr:rowOff>123825</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9177" y="85725"/>
          <a:ext cx="3323012" cy="431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2271713</xdr:colOff>
      <xdr:row>0</xdr:row>
      <xdr:rowOff>73743</xdr:rowOff>
    </xdr:from>
    <xdr:to>
      <xdr:col>7</xdr:col>
      <xdr:colOff>540938</xdr:colOff>
      <xdr:row>2</xdr:row>
      <xdr:rowOff>117832</xdr:rowOff>
    </xdr:to>
    <xdr:pic>
      <xdr:nvPicPr>
        <xdr:cNvPr id="2" name="Obrázek 1" descr="https://files.netquest.cz/user_files/user_logo/154837/logo_kraj_socialka_1465459558.png?ts=1484637834">
          <a:extLst>
            <a:ext uri="{FF2B5EF4-FFF2-40B4-BE49-F238E27FC236}">
              <a16:creationId xmlns:a16="http://schemas.microsoft.com/office/drawing/2014/main" id="{D06B26EF-0B9C-4170-9914-D31A53F32C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5888" y="73743"/>
          <a:ext cx="3403200" cy="434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2271713</xdr:colOff>
      <xdr:row>0</xdr:row>
      <xdr:rowOff>73743</xdr:rowOff>
    </xdr:from>
    <xdr:to>
      <xdr:col>7</xdr:col>
      <xdr:colOff>540938</xdr:colOff>
      <xdr:row>2</xdr:row>
      <xdr:rowOff>117832</xdr:rowOff>
    </xdr:to>
    <xdr:pic>
      <xdr:nvPicPr>
        <xdr:cNvPr id="2" name="Obrázek 1" descr="https://files.netquest.cz/user_files/user_logo/154837/logo_kraj_socialka_1465459558.png?ts=1484637834">
          <a:extLst>
            <a:ext uri="{FF2B5EF4-FFF2-40B4-BE49-F238E27FC236}">
              <a16:creationId xmlns:a16="http://schemas.microsoft.com/office/drawing/2014/main" id="{50C60432-7B75-424B-8699-38965624B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9263" y="73743"/>
          <a:ext cx="3403200" cy="434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1</xdr:row>
      <xdr:rowOff>11906</xdr:rowOff>
    </xdr:from>
    <xdr:to>
      <xdr:col>13</xdr:col>
      <xdr:colOff>15875</xdr:colOff>
      <xdr:row>3</xdr:row>
      <xdr:rowOff>6468</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8975" y="602456"/>
          <a:ext cx="3225800" cy="375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350177</xdr:colOff>
      <xdr:row>1</xdr:row>
      <xdr:rowOff>26194</xdr:rowOff>
    </xdr:from>
    <xdr:to>
      <xdr:col>10</xdr:col>
      <xdr:colOff>410875</xdr:colOff>
      <xdr:row>3</xdr:row>
      <xdr:rowOff>76200</xdr:rowOff>
    </xdr:to>
    <xdr:pic>
      <xdr:nvPicPr>
        <xdr:cNvPr id="2" name="Obrázek 1" descr="https://files.netquest.cz/user_files/user_logo/154837/logo_kraj_socialka_1465459558.png?ts=148463783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7702" y="616744"/>
          <a:ext cx="3318249" cy="431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6"/>
  <dimension ref="B1:XQ29"/>
  <sheetViews>
    <sheetView showGridLines="0" zoomScale="80" zoomScaleNormal="80" workbookViewId="0">
      <selection activeCell="H1" sqref="H1"/>
    </sheetView>
  </sheetViews>
  <sheetFormatPr defaultColWidth="9.140625" defaultRowHeight="15" x14ac:dyDescent="0.25"/>
  <cols>
    <col min="3" max="3" width="118.28515625" customWidth="1"/>
    <col min="4" max="4" width="17.85546875" customWidth="1"/>
    <col min="5" max="5" width="7.7109375" customWidth="1"/>
  </cols>
  <sheetData>
    <row r="1" spans="2:641" ht="15.75" thickTop="1" x14ac:dyDescent="0.25">
      <c r="B1" s="3"/>
      <c r="C1" s="4"/>
      <c r="D1" s="4"/>
      <c r="E1" s="5"/>
      <c r="AQ1" s="6"/>
      <c r="AX1" s="6"/>
      <c r="XQ1" s="6"/>
    </row>
    <row r="2" spans="2:641" x14ac:dyDescent="0.25">
      <c r="B2" s="7"/>
      <c r="C2" s="8"/>
      <c r="D2" s="8"/>
      <c r="E2" s="9"/>
      <c r="AQ2" s="6"/>
      <c r="AX2" s="6"/>
    </row>
    <row r="3" spans="2:641" x14ac:dyDescent="0.25">
      <c r="B3" s="7"/>
      <c r="C3" s="8"/>
      <c r="D3" s="8"/>
      <c r="E3" s="9"/>
      <c r="AQ3" s="6"/>
      <c r="AX3" s="6"/>
    </row>
    <row r="4" spans="2:641" x14ac:dyDescent="0.25">
      <c r="B4" s="7"/>
      <c r="C4" s="8"/>
      <c r="D4" s="8"/>
      <c r="E4" s="9"/>
      <c r="AQ4" s="6"/>
      <c r="AX4" s="6"/>
    </row>
    <row r="5" spans="2:641" x14ac:dyDescent="0.25">
      <c r="B5" s="7"/>
      <c r="C5" s="8"/>
      <c r="D5" s="8"/>
      <c r="E5" s="9"/>
      <c r="AQ5" s="6"/>
      <c r="AX5" s="6"/>
    </row>
    <row r="6" spans="2:641" ht="18.75" x14ac:dyDescent="0.3">
      <c r="B6" s="7"/>
      <c r="C6" s="11" t="s">
        <v>279</v>
      </c>
      <c r="D6" s="8"/>
      <c r="E6" s="9"/>
      <c r="AQ6" s="6"/>
      <c r="AX6" s="6"/>
    </row>
    <row r="7" spans="2:641" ht="18" x14ac:dyDescent="0.25">
      <c r="B7" s="7"/>
      <c r="C7" s="223"/>
      <c r="D7" s="8"/>
      <c r="E7" s="9"/>
      <c r="AQ7" s="6"/>
      <c r="AX7" s="6"/>
    </row>
    <row r="8" spans="2:641" ht="18" x14ac:dyDescent="0.25">
      <c r="B8" s="7"/>
      <c r="C8" s="15"/>
      <c r="D8" s="8"/>
      <c r="E8" s="9"/>
      <c r="AQ8" s="6"/>
      <c r="AX8" s="6"/>
    </row>
    <row r="9" spans="2:641" ht="18" x14ac:dyDescent="0.25">
      <c r="B9" s="7"/>
      <c r="C9" s="15"/>
      <c r="D9" s="8"/>
      <c r="E9" s="9"/>
      <c r="AQ9" s="6"/>
      <c r="AX9" s="6"/>
    </row>
    <row r="10" spans="2:641" ht="28.5" customHeight="1" x14ac:dyDescent="0.25">
      <c r="B10" s="7"/>
      <c r="C10" s="224" t="s">
        <v>0</v>
      </c>
      <c r="D10" s="8"/>
      <c r="E10" s="9"/>
      <c r="P10" s="17" t="s">
        <v>1</v>
      </c>
    </row>
    <row r="11" spans="2:641" ht="39.75" customHeight="1" x14ac:dyDescent="0.25">
      <c r="B11" s="7"/>
      <c r="C11" s="228" t="s">
        <v>2</v>
      </c>
      <c r="D11" s="225"/>
      <c r="E11" s="9"/>
      <c r="P11" s="17" t="s">
        <v>3</v>
      </c>
    </row>
    <row r="12" spans="2:641" ht="36.75" customHeight="1" x14ac:dyDescent="0.25">
      <c r="B12" s="7"/>
      <c r="C12" s="226" t="s">
        <v>4</v>
      </c>
      <c r="D12" s="8"/>
      <c r="E12" s="9"/>
      <c r="P12" s="17"/>
    </row>
    <row r="13" spans="2:641" ht="37.5" customHeight="1" x14ac:dyDescent="0.25">
      <c r="B13" s="7"/>
      <c r="C13" s="227" t="s">
        <v>5</v>
      </c>
      <c r="D13" s="8"/>
      <c r="E13" s="9"/>
      <c r="P13" s="17" t="s">
        <v>6</v>
      </c>
    </row>
    <row r="14" spans="2:641" ht="40.5" customHeight="1" x14ac:dyDescent="0.25">
      <c r="B14" s="7"/>
      <c r="C14" s="298" t="s">
        <v>7</v>
      </c>
      <c r="D14" s="298"/>
      <c r="E14" s="9"/>
      <c r="P14" s="17" t="s">
        <v>8</v>
      </c>
    </row>
    <row r="15" spans="2:641" ht="73.5" customHeight="1" x14ac:dyDescent="0.25">
      <c r="B15" s="7"/>
      <c r="C15" s="299" t="s">
        <v>9</v>
      </c>
      <c r="D15" s="299"/>
      <c r="E15" s="9"/>
      <c r="P15" s="17"/>
    </row>
    <row r="16" spans="2:641" ht="58.5" customHeight="1" x14ac:dyDescent="0.25">
      <c r="B16" s="7"/>
      <c r="C16" s="298" t="s">
        <v>10</v>
      </c>
      <c r="D16" s="298"/>
      <c r="E16" s="9"/>
      <c r="P16" s="17"/>
    </row>
    <row r="17" spans="2:16" ht="58.5" customHeight="1" x14ac:dyDescent="0.25">
      <c r="B17" s="7"/>
      <c r="C17" s="298" t="s">
        <v>11</v>
      </c>
      <c r="D17" s="298"/>
      <c r="E17" s="9"/>
      <c r="P17" s="17"/>
    </row>
    <row r="18" spans="2:16" ht="58.5" customHeight="1" x14ac:dyDescent="0.25">
      <c r="B18" s="7"/>
      <c r="C18" s="298" t="s">
        <v>12</v>
      </c>
      <c r="D18" s="298"/>
      <c r="E18" s="9"/>
      <c r="P18" s="17"/>
    </row>
    <row r="19" spans="2:16" ht="51" customHeight="1" x14ac:dyDescent="0.25">
      <c r="B19" s="7"/>
      <c r="C19" s="298" t="s">
        <v>13</v>
      </c>
      <c r="D19" s="298"/>
      <c r="E19" s="9"/>
      <c r="P19" s="17"/>
    </row>
    <row r="20" spans="2:16" ht="63" customHeight="1" x14ac:dyDescent="0.25">
      <c r="B20" s="7"/>
      <c r="C20" s="298" t="s">
        <v>14</v>
      </c>
      <c r="D20" s="298"/>
      <c r="E20" s="9"/>
      <c r="P20" s="17" t="s">
        <v>15</v>
      </c>
    </row>
    <row r="21" spans="2:16" ht="73.5" customHeight="1" x14ac:dyDescent="0.25">
      <c r="B21" s="7"/>
      <c r="C21" s="297" t="s">
        <v>16</v>
      </c>
      <c r="D21" s="297"/>
      <c r="E21" s="9"/>
      <c r="P21" s="17" t="s">
        <v>15</v>
      </c>
    </row>
    <row r="22" spans="2:16" ht="44.25" customHeight="1" x14ac:dyDescent="0.25">
      <c r="B22" s="7"/>
      <c r="C22" s="226" t="s">
        <v>17</v>
      </c>
      <c r="D22" s="8"/>
      <c r="E22" s="9"/>
      <c r="P22" s="17" t="s">
        <v>18</v>
      </c>
    </row>
    <row r="23" spans="2:16" ht="33.75" customHeight="1" x14ac:dyDescent="0.25">
      <c r="B23" s="7"/>
      <c r="C23" s="226" t="s">
        <v>19</v>
      </c>
      <c r="D23" s="8"/>
      <c r="E23" s="9"/>
      <c r="P23" s="17" t="s">
        <v>20</v>
      </c>
    </row>
    <row r="24" spans="2:16" ht="33.75" customHeight="1" x14ac:dyDescent="0.25">
      <c r="B24" s="7"/>
      <c r="C24" s="226" t="s">
        <v>21</v>
      </c>
      <c r="D24" s="8"/>
      <c r="E24" s="9"/>
      <c r="P24" s="17"/>
    </row>
    <row r="25" spans="2:16" ht="31.5" customHeight="1" x14ac:dyDescent="0.25">
      <c r="B25" s="7"/>
      <c r="C25" s="226" t="s">
        <v>22</v>
      </c>
      <c r="D25" s="8"/>
      <c r="E25" s="9"/>
      <c r="P25" s="17" t="s">
        <v>23</v>
      </c>
    </row>
    <row r="26" spans="2:16" x14ac:dyDescent="0.25">
      <c r="B26" s="7"/>
      <c r="C26" s="8"/>
      <c r="D26" s="8"/>
      <c r="E26" s="9"/>
    </row>
    <row r="27" spans="2:16" x14ac:dyDescent="0.25">
      <c r="B27" s="32"/>
      <c r="C27" s="30"/>
      <c r="D27" s="8"/>
      <c r="E27" s="9"/>
    </row>
    <row r="28" spans="2:16" ht="15.75" thickBot="1" x14ac:dyDescent="0.3">
      <c r="B28" s="33"/>
      <c r="C28" s="34"/>
      <c r="D28" s="34"/>
      <c r="E28" s="35"/>
    </row>
    <row r="29" spans="2:16" ht="15.75" thickTop="1" x14ac:dyDescent="0.25"/>
  </sheetData>
  <mergeCells count="8">
    <mergeCell ref="C21:D21"/>
    <mergeCell ref="C19:D19"/>
    <mergeCell ref="C20:D20"/>
    <mergeCell ref="C14:D14"/>
    <mergeCell ref="C15:D15"/>
    <mergeCell ref="C16:D16"/>
    <mergeCell ref="C17:D17"/>
    <mergeCell ref="C18:D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38">
    <tabColor rgb="FF99FF33"/>
  </sheetPr>
  <dimension ref="B1:AZ48"/>
  <sheetViews>
    <sheetView showGridLines="0" zoomScale="90" zoomScaleNormal="90" workbookViewId="0">
      <selection activeCell="D11" sqref="D11:I11"/>
    </sheetView>
  </sheetViews>
  <sheetFormatPr defaultColWidth="9" defaultRowHeight="15" x14ac:dyDescent="0.25"/>
  <cols>
    <col min="3" max="3" width="48.5703125" customWidth="1"/>
    <col min="4" max="4" width="7.28515625" customWidth="1"/>
    <col min="5" max="5" width="14.42578125" customWidth="1"/>
    <col min="6" max="6" width="5.5703125" customWidth="1"/>
    <col min="7" max="7" width="6" customWidth="1"/>
    <col min="8" max="8" width="11.42578125" customWidth="1"/>
    <col min="9" max="10" width="6.7109375" customWidth="1"/>
    <col min="11" max="11" width="12.42578125" customWidth="1"/>
    <col min="12" max="12" width="15.28515625" customWidth="1"/>
  </cols>
  <sheetData>
    <row r="1" spans="2:52" ht="15.75" thickTop="1" x14ac:dyDescent="0.25">
      <c r="B1" s="180"/>
      <c r="C1" s="181"/>
      <c r="D1" s="181"/>
      <c r="E1" s="181"/>
      <c r="F1" s="181"/>
      <c r="G1" s="181"/>
      <c r="H1" s="181"/>
      <c r="I1" s="181"/>
      <c r="J1" s="181"/>
      <c r="K1" s="181"/>
      <c r="L1" s="182"/>
      <c r="AX1" s="2" t="s">
        <v>271</v>
      </c>
      <c r="AZ1" s="6"/>
    </row>
    <row r="2" spans="2:52" x14ac:dyDescent="0.25">
      <c r="B2" s="183"/>
      <c r="C2" s="8"/>
      <c r="D2" s="8"/>
      <c r="E2" s="8"/>
      <c r="F2" s="10"/>
      <c r="G2" s="8"/>
      <c r="H2" s="8"/>
      <c r="I2" s="8"/>
      <c r="J2" s="8"/>
      <c r="K2" s="8"/>
      <c r="L2" s="184"/>
      <c r="AX2" s="1"/>
      <c r="AZ2" s="6"/>
    </row>
    <row r="3" spans="2:52" x14ac:dyDescent="0.25">
      <c r="B3" s="183"/>
      <c r="C3" s="8"/>
      <c r="D3" s="8"/>
      <c r="E3" s="8"/>
      <c r="F3" s="8"/>
      <c r="G3" s="8"/>
      <c r="H3" s="8"/>
      <c r="I3" s="8"/>
      <c r="J3" s="8"/>
      <c r="K3" s="8"/>
      <c r="L3" s="184"/>
      <c r="AX3" s="1"/>
      <c r="AZ3" s="6"/>
    </row>
    <row r="4" spans="2:52" x14ac:dyDescent="0.25">
      <c r="B4" s="183"/>
      <c r="C4" s="8"/>
      <c r="D4" s="8"/>
      <c r="E4" s="8"/>
      <c r="F4" s="8"/>
      <c r="G4" s="8"/>
      <c r="H4" s="8"/>
      <c r="I4" s="8"/>
      <c r="J4" s="8"/>
      <c r="K4" s="8"/>
      <c r="L4" s="184"/>
      <c r="AX4" s="1"/>
      <c r="AZ4" s="6"/>
    </row>
    <row r="5" spans="2:52" x14ac:dyDescent="0.25">
      <c r="B5" s="183"/>
      <c r="C5" s="8"/>
      <c r="D5" s="8"/>
      <c r="E5" s="8"/>
      <c r="F5" s="8"/>
      <c r="G5" s="8"/>
      <c r="H5" s="8"/>
      <c r="I5" s="8"/>
      <c r="J5" s="8"/>
      <c r="K5" s="8"/>
      <c r="L5" s="184"/>
      <c r="AX5" s="1"/>
      <c r="AZ5" s="6"/>
    </row>
    <row r="6" spans="2:52" ht="21" x14ac:dyDescent="0.35">
      <c r="B6" s="183"/>
      <c r="C6" s="229" t="s">
        <v>279</v>
      </c>
      <c r="D6" s="8"/>
      <c r="E6" s="8"/>
      <c r="F6" s="8"/>
      <c r="G6" s="8"/>
      <c r="H6" s="8"/>
      <c r="I6" s="8"/>
      <c r="J6" s="8"/>
      <c r="K6" s="8"/>
      <c r="L6" s="184"/>
      <c r="AX6" s="1"/>
      <c r="AZ6" s="6"/>
    </row>
    <row r="7" spans="2:52" ht="18" x14ac:dyDescent="0.25">
      <c r="B7" s="183"/>
      <c r="C7" s="186"/>
      <c r="D7" s="13"/>
      <c r="E7" s="13"/>
      <c r="F7" s="13"/>
      <c r="G7" s="186"/>
      <c r="H7" s="186"/>
      <c r="I7" s="186"/>
      <c r="J7" s="186"/>
      <c r="K7" s="186"/>
      <c r="L7" s="184"/>
      <c r="AX7" s="1"/>
      <c r="AZ7" s="6"/>
    </row>
    <row r="8" spans="2:52" x14ac:dyDescent="0.25">
      <c r="B8" s="183"/>
      <c r="C8" s="8"/>
      <c r="D8" s="8"/>
      <c r="E8" s="8"/>
      <c r="F8" s="8"/>
      <c r="G8" s="8"/>
      <c r="H8" s="8"/>
      <c r="I8" s="8"/>
      <c r="J8" s="8"/>
      <c r="K8" s="8"/>
      <c r="L8" s="184"/>
      <c r="AZ8" s="6"/>
    </row>
    <row r="9" spans="2:52" ht="23.25" customHeight="1" x14ac:dyDescent="0.35">
      <c r="B9" s="183"/>
      <c r="C9" s="198" t="s">
        <v>272</v>
      </c>
      <c r="D9" s="198"/>
      <c r="E9" s="198"/>
      <c r="F9" s="198"/>
      <c r="G9" s="198"/>
      <c r="H9" s="198"/>
      <c r="I9" s="198"/>
      <c r="J9" s="198"/>
      <c r="K9" s="198"/>
      <c r="L9" s="184"/>
      <c r="M9" s="199"/>
      <c r="N9" s="199"/>
      <c r="AZ9" s="6"/>
    </row>
    <row r="10" spans="2:52" ht="17.25" customHeight="1" x14ac:dyDescent="0.25">
      <c r="B10" s="183"/>
      <c r="C10" s="207"/>
      <c r="D10" s="201"/>
      <c r="E10" s="201"/>
      <c r="F10" s="201"/>
      <c r="G10" s="201"/>
      <c r="H10" s="201"/>
      <c r="I10" s="201"/>
      <c r="J10" s="201"/>
      <c r="K10" s="201"/>
      <c r="L10" s="184"/>
      <c r="AZ10" s="6"/>
    </row>
    <row r="11" spans="2:52" ht="30" customHeight="1" x14ac:dyDescent="0.25">
      <c r="B11" s="183"/>
      <c r="C11" s="202" t="s">
        <v>273</v>
      </c>
      <c r="D11" s="346"/>
      <c r="E11" s="347"/>
      <c r="F11" s="347"/>
      <c r="G11" s="347"/>
      <c r="H11" s="347"/>
      <c r="I11" s="348"/>
      <c r="J11" s="203"/>
      <c r="K11" s="203"/>
      <c r="L11" s="184"/>
      <c r="AZ11" s="6"/>
    </row>
    <row r="12" spans="2:52" ht="15" customHeight="1" x14ac:dyDescent="0.3">
      <c r="B12" s="183"/>
      <c r="C12" s="206"/>
      <c r="D12" s="201"/>
      <c r="E12" s="201"/>
      <c r="F12" s="201"/>
      <c r="G12" s="201"/>
      <c r="H12" s="201"/>
      <c r="I12" s="201"/>
      <c r="J12" s="201"/>
      <c r="K12" s="201"/>
      <c r="L12" s="184"/>
    </row>
    <row r="13" spans="2:52" ht="30" customHeight="1" x14ac:dyDescent="0.25">
      <c r="B13" s="183"/>
      <c r="C13" s="202" t="s">
        <v>274</v>
      </c>
      <c r="D13" s="349"/>
      <c r="E13" s="349"/>
      <c r="F13" s="349"/>
      <c r="G13" s="349"/>
      <c r="H13" s="349"/>
      <c r="I13" s="349"/>
      <c r="J13" s="203"/>
      <c r="K13" s="203"/>
      <c r="L13" s="184"/>
    </row>
    <row r="14" spans="2:52" ht="15" customHeight="1" x14ac:dyDescent="0.3">
      <c r="B14" s="183"/>
      <c r="C14" s="206"/>
      <c r="D14" s="205"/>
      <c r="E14" s="205"/>
      <c r="F14" s="205"/>
      <c r="G14" s="205"/>
      <c r="H14" s="205"/>
      <c r="I14" s="205"/>
      <c r="J14" s="205"/>
      <c r="K14" s="205"/>
      <c r="L14" s="184"/>
    </row>
    <row r="15" spans="2:52" ht="30" customHeight="1" x14ac:dyDescent="0.25">
      <c r="B15" s="183"/>
      <c r="C15" s="202" t="s">
        <v>275</v>
      </c>
      <c r="D15" s="350"/>
      <c r="E15" s="349"/>
      <c r="F15" s="349"/>
      <c r="G15" s="349"/>
      <c r="H15" s="349"/>
      <c r="I15" s="349"/>
      <c r="J15" s="203"/>
      <c r="K15" s="203"/>
      <c r="L15" s="184"/>
    </row>
    <row r="16" spans="2:52" ht="15" customHeight="1" x14ac:dyDescent="0.3">
      <c r="B16" s="183"/>
      <c r="C16" s="206"/>
      <c r="D16" s="8"/>
      <c r="E16" s="8"/>
      <c r="F16" s="8"/>
      <c r="G16" s="8"/>
      <c r="H16" s="8"/>
      <c r="I16" s="8"/>
      <c r="J16" s="8"/>
      <c r="K16" s="8"/>
      <c r="L16" s="184"/>
    </row>
    <row r="17" spans="2:12" ht="30" customHeight="1" x14ac:dyDescent="0.25">
      <c r="B17" s="183"/>
      <c r="C17" s="202" t="s">
        <v>276</v>
      </c>
      <c r="D17" s="351"/>
      <c r="E17" s="349"/>
      <c r="F17" s="349"/>
      <c r="G17" s="349"/>
      <c r="H17" s="349"/>
      <c r="I17" s="349"/>
      <c r="J17" s="203"/>
      <c r="K17" s="203"/>
      <c r="L17" s="184"/>
    </row>
    <row r="18" spans="2:12" ht="15" customHeight="1" x14ac:dyDescent="0.3">
      <c r="B18" s="183"/>
      <c r="C18" s="206"/>
      <c r="D18" s="8"/>
      <c r="E18" s="8"/>
      <c r="F18" s="8"/>
      <c r="G18" s="8"/>
      <c r="H18" s="8"/>
      <c r="I18" s="8"/>
      <c r="J18" s="8"/>
      <c r="K18" s="8"/>
      <c r="L18" s="184"/>
    </row>
    <row r="19" spans="2:12" ht="42" customHeight="1" x14ac:dyDescent="0.35">
      <c r="B19" s="183"/>
      <c r="C19" s="198" t="s">
        <v>596</v>
      </c>
      <c r="D19" s="198"/>
      <c r="E19" s="198"/>
      <c r="F19" s="198"/>
      <c r="G19" s="198"/>
      <c r="H19" s="198"/>
      <c r="I19" s="198"/>
      <c r="J19" s="198"/>
      <c r="K19" s="198"/>
      <c r="L19" s="184"/>
    </row>
    <row r="20" spans="2:12" ht="18.75" x14ac:dyDescent="0.3">
      <c r="B20" s="183"/>
      <c r="C20" s="200"/>
      <c r="D20" s="8"/>
      <c r="E20" s="28"/>
      <c r="F20" s="8"/>
      <c r="G20" s="8"/>
      <c r="H20" s="28"/>
      <c r="I20" s="8"/>
      <c r="J20" s="8"/>
      <c r="K20" s="8"/>
      <c r="L20" s="184"/>
    </row>
    <row r="21" spans="2:12" ht="30" customHeight="1" x14ac:dyDescent="0.25">
      <c r="B21" s="183"/>
      <c r="C21" s="202" t="s">
        <v>277</v>
      </c>
      <c r="D21" s="345"/>
      <c r="E21" s="345"/>
      <c r="F21" s="345"/>
      <c r="G21" s="345"/>
      <c r="H21" s="345"/>
      <c r="I21" s="345"/>
      <c r="J21" s="203"/>
      <c r="K21" s="203"/>
      <c r="L21" s="184"/>
    </row>
    <row r="22" spans="2:12" ht="15" customHeight="1" x14ac:dyDescent="0.3">
      <c r="B22" s="183"/>
      <c r="C22" s="200"/>
      <c r="D22" s="8"/>
      <c r="E22" s="8"/>
      <c r="F22" s="8"/>
      <c r="G22" s="8"/>
      <c r="H22" s="8"/>
      <c r="I22" s="8"/>
      <c r="J22" s="8"/>
      <c r="K22" s="8"/>
      <c r="L22" s="184"/>
    </row>
    <row r="23" spans="2:12" ht="30" customHeight="1" x14ac:dyDescent="0.25">
      <c r="B23" s="183"/>
      <c r="C23" s="202" t="s">
        <v>274</v>
      </c>
      <c r="D23" s="345"/>
      <c r="E23" s="345"/>
      <c r="F23" s="345"/>
      <c r="G23" s="345"/>
      <c r="H23" s="345"/>
      <c r="I23" s="345"/>
      <c r="J23" s="203"/>
      <c r="K23" s="203"/>
      <c r="L23" s="184"/>
    </row>
    <row r="24" spans="2:12" ht="15" customHeight="1" x14ac:dyDescent="0.25">
      <c r="B24" s="183"/>
      <c r="C24" s="204"/>
      <c r="D24" s="8"/>
      <c r="E24" s="8"/>
      <c r="F24" s="8"/>
      <c r="G24" s="8"/>
      <c r="H24" s="8"/>
      <c r="I24" s="8"/>
      <c r="J24" s="8"/>
      <c r="K24" s="8"/>
      <c r="L24" s="184"/>
    </row>
    <row r="25" spans="2:12" ht="30" customHeight="1" x14ac:dyDescent="0.25">
      <c r="B25" s="183"/>
      <c r="C25" s="202" t="s">
        <v>275</v>
      </c>
      <c r="D25" s="352"/>
      <c r="E25" s="345"/>
      <c r="F25" s="345"/>
      <c r="G25" s="345"/>
      <c r="H25" s="345"/>
      <c r="I25" s="345"/>
      <c r="J25" s="203"/>
      <c r="K25" s="203"/>
      <c r="L25" s="184"/>
    </row>
    <row r="26" spans="2:12" ht="15" customHeight="1" x14ac:dyDescent="0.3">
      <c r="B26" s="183"/>
      <c r="C26" s="206"/>
      <c r="D26" s="8"/>
      <c r="E26" s="8"/>
      <c r="F26" s="8"/>
      <c r="G26" s="8"/>
      <c r="H26" s="8"/>
      <c r="I26" s="8"/>
      <c r="J26" s="8"/>
      <c r="K26" s="8"/>
      <c r="L26" s="184"/>
    </row>
    <row r="27" spans="2:12" ht="30" customHeight="1" x14ac:dyDescent="0.25">
      <c r="B27" s="183"/>
      <c r="C27" s="202" t="s">
        <v>276</v>
      </c>
      <c r="D27" s="344"/>
      <c r="E27" s="345"/>
      <c r="F27" s="345"/>
      <c r="G27" s="345"/>
      <c r="H27" s="345"/>
      <c r="I27" s="345"/>
      <c r="J27" s="203"/>
      <c r="K27" s="203"/>
      <c r="L27" s="184"/>
    </row>
    <row r="28" spans="2:12" ht="15" customHeight="1" x14ac:dyDescent="0.3">
      <c r="B28" s="183"/>
      <c r="C28" s="206"/>
      <c r="D28" s="8"/>
      <c r="E28" s="8"/>
      <c r="F28" s="8"/>
      <c r="G28" s="8"/>
      <c r="H28" s="8"/>
      <c r="I28" s="8"/>
      <c r="J28" s="8"/>
      <c r="K28" s="8"/>
      <c r="L28" s="184"/>
    </row>
    <row r="29" spans="2:12" ht="33" customHeight="1" x14ac:dyDescent="0.25">
      <c r="B29" s="183"/>
      <c r="C29" s="343" t="s">
        <v>278</v>
      </c>
      <c r="D29" s="343"/>
      <c r="E29" s="343"/>
      <c r="F29" s="343"/>
      <c r="G29" s="343"/>
      <c r="H29" s="343"/>
      <c r="I29" s="343"/>
      <c r="J29" s="343"/>
      <c r="K29" s="343"/>
      <c r="L29" s="184"/>
    </row>
    <row r="30" spans="2:12" ht="33" customHeight="1" x14ac:dyDescent="0.25">
      <c r="B30" s="183"/>
      <c r="C30" s="343"/>
      <c r="D30" s="343"/>
      <c r="E30" s="343"/>
      <c r="F30" s="343"/>
      <c r="G30" s="343"/>
      <c r="H30" s="343"/>
      <c r="I30" s="343"/>
      <c r="J30" s="343"/>
      <c r="K30" s="343"/>
      <c r="L30" s="184"/>
    </row>
    <row r="31" spans="2:12" ht="33" customHeight="1" thickBot="1" x14ac:dyDescent="0.3">
      <c r="B31" s="195"/>
      <c r="C31" s="208"/>
      <c r="D31" s="196"/>
      <c r="E31" s="196"/>
      <c r="F31" s="196"/>
      <c r="G31" s="209"/>
      <c r="H31" s="209"/>
      <c r="I31" s="209"/>
      <c r="J31" s="209"/>
      <c r="K31" s="209"/>
      <c r="L31" s="197"/>
    </row>
    <row r="32" spans="2:12" ht="33" customHeight="1" thickTop="1" x14ac:dyDescent="0.25">
      <c r="C32" s="179"/>
      <c r="G32" s="210"/>
      <c r="H32" s="210"/>
      <c r="I32" s="210"/>
      <c r="J32" s="210"/>
      <c r="K32" s="210"/>
      <c r="L32" s="211"/>
    </row>
    <row r="33" spans="3:11" ht="37.5" customHeight="1" x14ac:dyDescent="0.25">
      <c r="C33" s="341"/>
      <c r="D33" s="341"/>
      <c r="E33" s="341"/>
      <c r="F33" s="341"/>
      <c r="G33" s="341"/>
      <c r="H33" s="341"/>
      <c r="I33" s="341"/>
      <c r="J33" s="235"/>
      <c r="K33" s="235"/>
    </row>
    <row r="34" spans="3:11" ht="25.5" customHeight="1" x14ac:dyDescent="0.25">
      <c r="C34" s="212"/>
      <c r="E34" s="210"/>
      <c r="F34" s="210"/>
      <c r="G34" s="210"/>
      <c r="H34" s="210"/>
      <c r="I34" s="210"/>
      <c r="J34" s="210"/>
      <c r="K34" s="210"/>
    </row>
    <row r="35" spans="3:11" ht="15.75" customHeight="1" x14ac:dyDescent="0.25">
      <c r="C35" s="213"/>
      <c r="E35" s="210"/>
      <c r="F35" s="210"/>
      <c r="G35" s="210"/>
      <c r="H35" s="210"/>
      <c r="I35" s="210"/>
      <c r="J35" s="210"/>
      <c r="K35" s="210"/>
    </row>
    <row r="36" spans="3:11" ht="33" customHeight="1" x14ac:dyDescent="0.25">
      <c r="E36" s="210"/>
      <c r="F36" s="210"/>
      <c r="G36" s="210"/>
      <c r="H36" s="210"/>
      <c r="I36" s="210"/>
      <c r="J36" s="210"/>
      <c r="K36" s="210"/>
    </row>
    <row r="37" spans="3:11" ht="33" customHeight="1" x14ac:dyDescent="0.25">
      <c r="D37" s="214"/>
      <c r="E37" s="215"/>
      <c r="G37" s="342"/>
      <c r="H37" s="342"/>
      <c r="I37" s="342"/>
      <c r="J37" s="236"/>
      <c r="K37" s="236"/>
    </row>
    <row r="38" spans="3:11" ht="33" customHeight="1" x14ac:dyDescent="0.25">
      <c r="C38" s="216"/>
      <c r="D38" s="214"/>
      <c r="E38" s="214"/>
      <c r="F38" s="214"/>
      <c r="G38" s="342"/>
      <c r="H38" s="342"/>
      <c r="I38" s="342"/>
      <c r="J38" s="236"/>
      <c r="K38" s="236"/>
    </row>
    <row r="39" spans="3:11" ht="18" customHeight="1" x14ac:dyDescent="0.25">
      <c r="C39" s="340"/>
      <c r="E39" s="217"/>
    </row>
    <row r="40" spans="3:11" ht="26.25" customHeight="1" x14ac:dyDescent="0.25">
      <c r="C40" s="340"/>
      <c r="E40" s="218"/>
      <c r="H40" s="218"/>
    </row>
    <row r="41" spans="3:11" ht="12.75" customHeight="1" x14ac:dyDescent="0.25">
      <c r="C41" s="340"/>
      <c r="E41" s="218"/>
      <c r="H41" s="218"/>
    </row>
    <row r="42" spans="3:11" ht="17.25" customHeight="1" x14ac:dyDescent="0.25">
      <c r="C42" s="340"/>
      <c r="D42" s="219"/>
    </row>
    <row r="43" spans="3:11" ht="24.75" customHeight="1" x14ac:dyDescent="0.25">
      <c r="C43" s="340"/>
      <c r="D43" s="219"/>
      <c r="E43" s="218"/>
      <c r="H43" s="218"/>
    </row>
    <row r="44" spans="3:11" ht="12.75" customHeight="1" x14ac:dyDescent="0.25">
      <c r="C44" s="340"/>
      <c r="E44" s="218"/>
      <c r="H44" s="218"/>
    </row>
    <row r="45" spans="3:11" ht="33" customHeight="1" x14ac:dyDescent="0.25">
      <c r="E45" s="210"/>
      <c r="F45" s="210"/>
      <c r="G45" s="210"/>
      <c r="H45" s="210"/>
      <c r="I45" s="210"/>
      <c r="J45" s="210"/>
      <c r="K45" s="210"/>
    </row>
    <row r="46" spans="3:11" x14ac:dyDescent="0.25">
      <c r="C46" s="179"/>
    </row>
    <row r="48" spans="3:11" x14ac:dyDescent="0.25">
      <c r="C48" s="179"/>
    </row>
  </sheetData>
  <protectedRanges>
    <protectedRange sqref="D11:K11 D13:K13 D15:K15 D17:K17 D27:K27 D25:K25 D21:K21 D23:K23" name="Oblast1"/>
  </protectedRanges>
  <mergeCells count="13">
    <mergeCell ref="D27:I27"/>
    <mergeCell ref="D11:I11"/>
    <mergeCell ref="D13:I13"/>
    <mergeCell ref="D15:I15"/>
    <mergeCell ref="D17:I17"/>
    <mergeCell ref="D21:I21"/>
    <mergeCell ref="D23:I23"/>
    <mergeCell ref="D25:I25"/>
    <mergeCell ref="C39:C41"/>
    <mergeCell ref="C42:C44"/>
    <mergeCell ref="C33:I33"/>
    <mergeCell ref="G37:I38"/>
    <mergeCell ref="C29:K30"/>
  </mergeCells>
  <conditionalFormatting sqref="D14">
    <cfRule type="containsText" dxfId="1" priority="7" operator="containsText" text="OK">
      <formula>NOT(ISERROR(SEARCH("OK",D14)))</formula>
    </cfRule>
    <cfRule type="containsText" dxfId="0" priority="8" operator="containsText" text="součet jednotlivých polí nesouhlasí s celkovým počtem uživatelů uvedných v odpovědi výše !">
      <formula>NOT(ISERROR(SEARCH("součet jednotlivých polí nesouhlasí s celkovým počtem uživatelů uvedných v odpovědi výše !",D14)))</formula>
    </cfRule>
  </conditionalFormatting>
  <pageMargins left="0.70866141732283472" right="0.70866141732283472" top="0.78740157480314965" bottom="0.78740157480314965"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99FF33"/>
    <pageSetUpPr fitToPage="1"/>
  </sheetPr>
  <dimension ref="B1:XX603"/>
  <sheetViews>
    <sheetView showGridLines="0" tabSelected="1" topLeftCell="C1" zoomScaleNormal="100" workbookViewId="0">
      <pane ySplit="2" topLeftCell="A3" activePane="bottomLeft" state="frozen"/>
      <selection pane="bottomLeft" activeCell="O1" sqref="O1:W1048576"/>
    </sheetView>
  </sheetViews>
  <sheetFormatPr defaultColWidth="9.140625" defaultRowHeight="15" x14ac:dyDescent="0.25"/>
  <cols>
    <col min="3" max="3" width="48.7109375" customWidth="1"/>
    <col min="4" max="4" width="10" customWidth="1"/>
    <col min="5" max="5" width="5.42578125" customWidth="1"/>
    <col min="6" max="6" width="13.140625" customWidth="1"/>
    <col min="7" max="7" width="18" customWidth="1"/>
    <col min="10" max="10" width="6.5703125" customWidth="1"/>
    <col min="11" max="11" width="9.140625" customWidth="1"/>
    <col min="12" max="12" width="4" customWidth="1"/>
    <col min="14" max="14" width="9.140625" customWidth="1"/>
    <col min="15" max="15" width="9.140625" hidden="1" customWidth="1"/>
    <col min="16" max="16" width="19.85546875" hidden="1" customWidth="1"/>
    <col min="17" max="22" width="9.140625" hidden="1" customWidth="1"/>
    <col min="23" max="23" width="10.5703125" hidden="1" customWidth="1"/>
    <col min="24" max="24" width="9.7109375" customWidth="1"/>
    <col min="25" max="25" width="13.42578125" customWidth="1"/>
    <col min="26" max="26" width="11.28515625" customWidth="1"/>
    <col min="27" max="27" width="9.140625" customWidth="1"/>
    <col min="31" max="31" width="18.85546875" customWidth="1"/>
    <col min="32" max="32" width="19" customWidth="1"/>
  </cols>
  <sheetData>
    <row r="1" spans="2:648" ht="15.75" thickTop="1" x14ac:dyDescent="0.25">
      <c r="B1" s="3"/>
      <c r="C1" s="4"/>
      <c r="D1" s="4"/>
      <c r="E1" s="4"/>
      <c r="F1" s="4"/>
      <c r="G1" s="4"/>
      <c r="H1" s="4"/>
      <c r="I1" s="4"/>
      <c r="J1" s="4"/>
      <c r="K1" s="4"/>
      <c r="L1" s="5"/>
      <c r="O1" t="s">
        <v>587</v>
      </c>
      <c r="P1" t="s">
        <v>294</v>
      </c>
      <c r="R1" t="s">
        <v>587</v>
      </c>
      <c r="AA1" s="1"/>
      <c r="AX1" s="2" t="s">
        <v>24</v>
      </c>
      <c r="XX1" s="6"/>
    </row>
    <row r="2" spans="2:648" x14ac:dyDescent="0.25">
      <c r="B2" s="7"/>
      <c r="C2" s="8"/>
      <c r="D2" s="8"/>
      <c r="E2" s="8"/>
      <c r="F2" s="8"/>
      <c r="G2" s="8"/>
      <c r="H2" s="8"/>
      <c r="I2" s="8"/>
      <c r="J2" s="8"/>
      <c r="K2" s="8"/>
      <c r="L2" s="9"/>
      <c r="P2" t="s">
        <v>295</v>
      </c>
      <c r="Q2" t="s">
        <v>522</v>
      </c>
      <c r="S2" t="s">
        <v>589</v>
      </c>
      <c r="AA2" s="1"/>
      <c r="AX2" s="2"/>
    </row>
    <row r="3" spans="2:648" x14ac:dyDescent="0.25">
      <c r="B3" s="7"/>
      <c r="C3" s="8"/>
      <c r="D3" s="8"/>
      <c r="E3" s="8"/>
      <c r="F3" s="10"/>
      <c r="G3" s="8"/>
      <c r="H3" s="8"/>
      <c r="I3" s="8"/>
      <c r="J3" s="8"/>
      <c r="K3" s="8"/>
      <c r="L3" s="9"/>
      <c r="AA3" s="1"/>
      <c r="AX3" s="2"/>
    </row>
    <row r="4" spans="2:648" x14ac:dyDescent="0.25">
      <c r="B4" s="7"/>
      <c r="C4" s="8"/>
      <c r="D4" s="8"/>
      <c r="E4" s="8"/>
      <c r="F4" s="8"/>
      <c r="G4" s="8"/>
      <c r="H4" s="8"/>
      <c r="I4" s="8"/>
      <c r="J4" s="8"/>
      <c r="K4" s="8"/>
      <c r="L4" s="9"/>
      <c r="O4" t="s">
        <v>42</v>
      </c>
      <c r="R4" t="s">
        <v>42</v>
      </c>
      <c r="AA4" s="1"/>
      <c r="AX4" s="2"/>
    </row>
    <row r="5" spans="2:648" x14ac:dyDescent="0.25">
      <c r="B5" s="7"/>
      <c r="C5" s="8"/>
      <c r="D5" s="8"/>
      <c r="E5" s="8"/>
      <c r="F5" s="8"/>
      <c r="G5" s="8"/>
      <c r="H5" s="8"/>
      <c r="I5" s="8"/>
      <c r="J5" s="8"/>
      <c r="K5" s="8"/>
      <c r="L5" s="9"/>
      <c r="AA5" s="1"/>
      <c r="AX5" s="2"/>
    </row>
    <row r="6" spans="2:648" ht="18.75" x14ac:dyDescent="0.3">
      <c r="B6" s="7"/>
      <c r="C6" s="11" t="s">
        <v>279</v>
      </c>
      <c r="D6" s="8"/>
      <c r="E6" s="8"/>
      <c r="F6" s="8"/>
      <c r="G6" s="8"/>
      <c r="H6" s="8"/>
      <c r="I6" s="8"/>
      <c r="J6" s="8"/>
      <c r="K6" s="8"/>
      <c r="L6" s="9"/>
      <c r="O6" t="s">
        <v>588</v>
      </c>
      <c r="P6" t="s">
        <v>296</v>
      </c>
      <c r="Q6" t="s">
        <v>523</v>
      </c>
      <c r="R6" t="s">
        <v>588</v>
      </c>
      <c r="S6" t="s">
        <v>590</v>
      </c>
      <c r="AA6" s="1"/>
      <c r="AX6" s="2"/>
    </row>
    <row r="7" spans="2:648" ht="18" x14ac:dyDescent="0.25">
      <c r="B7" s="7"/>
      <c r="C7" s="12"/>
      <c r="D7" s="13"/>
      <c r="E7" s="13"/>
      <c r="F7" s="13"/>
      <c r="G7" s="13"/>
      <c r="H7" s="13"/>
      <c r="I7" s="8"/>
      <c r="J7" s="8"/>
      <c r="K7" s="8"/>
      <c r="L7" s="9"/>
      <c r="O7" t="s">
        <v>593</v>
      </c>
      <c r="P7" t="s">
        <v>591</v>
      </c>
      <c r="Q7" t="s">
        <v>591</v>
      </c>
      <c r="R7" t="s">
        <v>593</v>
      </c>
      <c r="AA7" s="14"/>
      <c r="AX7" s="2"/>
    </row>
    <row r="8" spans="2:648" ht="18" x14ac:dyDescent="0.25">
      <c r="B8" s="7"/>
      <c r="C8" s="15"/>
      <c r="D8" s="8"/>
      <c r="E8" s="8"/>
      <c r="F8" s="8"/>
      <c r="G8" s="8"/>
      <c r="H8" s="8"/>
      <c r="I8" s="8"/>
      <c r="J8" s="8"/>
      <c r="K8" s="8"/>
      <c r="L8" s="9"/>
      <c r="O8">
        <v>1040113</v>
      </c>
      <c r="P8" t="s">
        <v>376</v>
      </c>
      <c r="Q8">
        <v>71229132</v>
      </c>
      <c r="R8" t="s">
        <v>608</v>
      </c>
      <c r="S8" t="s">
        <v>32</v>
      </c>
      <c r="T8" t="s">
        <v>32</v>
      </c>
      <c r="AA8" s="14"/>
      <c r="AX8" s="2"/>
    </row>
    <row r="9" spans="2:648" ht="19.5" customHeight="1" x14ac:dyDescent="0.25">
      <c r="B9" s="7"/>
      <c r="C9" s="295" t="s">
        <v>25</v>
      </c>
      <c r="D9" s="8"/>
      <c r="E9" s="8"/>
      <c r="F9" s="8"/>
      <c r="G9" s="8"/>
      <c r="H9" s="8"/>
      <c r="I9" s="8"/>
      <c r="J9" s="8"/>
      <c r="K9" s="8"/>
      <c r="L9" s="9"/>
      <c r="O9">
        <v>1048270</v>
      </c>
      <c r="P9" t="s">
        <v>304</v>
      </c>
      <c r="Q9">
        <v>43873499</v>
      </c>
      <c r="R9" t="s">
        <v>609</v>
      </c>
      <c r="S9" t="s">
        <v>8</v>
      </c>
      <c r="T9" t="s">
        <v>8</v>
      </c>
      <c r="W9" s="222" t="s">
        <v>26</v>
      </c>
      <c r="AA9" s="14"/>
      <c r="AX9" s="2">
        <v>1</v>
      </c>
    </row>
    <row r="10" spans="2:648" ht="21" customHeight="1" x14ac:dyDescent="0.25">
      <c r="B10" s="7"/>
      <c r="C10" s="16"/>
      <c r="D10" s="16"/>
      <c r="E10" s="16"/>
      <c r="F10" s="16"/>
      <c r="G10" s="16"/>
      <c r="H10" s="16"/>
      <c r="I10" s="16"/>
      <c r="J10" s="16"/>
      <c r="K10" s="8"/>
      <c r="L10" s="9"/>
      <c r="O10">
        <v>1052293</v>
      </c>
      <c r="P10" t="s">
        <v>415</v>
      </c>
      <c r="Q10">
        <v>27435610</v>
      </c>
      <c r="R10" t="s">
        <v>610</v>
      </c>
      <c r="S10" t="s">
        <v>8</v>
      </c>
      <c r="T10" t="s">
        <v>8</v>
      </c>
      <c r="W10" s="222" t="s">
        <v>27</v>
      </c>
      <c r="AX10" s="2"/>
    </row>
    <row r="11" spans="2:648" x14ac:dyDescent="0.25">
      <c r="B11" s="7"/>
      <c r="C11" s="8"/>
      <c r="D11" s="8"/>
      <c r="E11" s="8"/>
      <c r="F11" s="8"/>
      <c r="G11" s="8"/>
      <c r="H11" s="8"/>
      <c r="I11" s="8"/>
      <c r="J11" s="8"/>
      <c r="K11" s="8"/>
      <c r="L11" s="9"/>
      <c r="O11">
        <v>1059158</v>
      </c>
      <c r="P11" t="s">
        <v>611</v>
      </c>
      <c r="Q11">
        <v>24312355</v>
      </c>
      <c r="R11" t="s">
        <v>610</v>
      </c>
      <c r="S11" t="s">
        <v>1</v>
      </c>
      <c r="T11" t="s">
        <v>1</v>
      </c>
      <c r="W11" s="222" t="s">
        <v>28</v>
      </c>
      <c r="AX11" s="6"/>
    </row>
    <row r="12" spans="2:648" ht="26.25" customHeight="1" x14ac:dyDescent="0.35">
      <c r="B12" s="7"/>
      <c r="C12" s="18" t="s">
        <v>29</v>
      </c>
      <c r="D12" s="8"/>
      <c r="E12" s="8"/>
      <c r="F12" s="8"/>
      <c r="G12" s="8"/>
      <c r="H12" s="8"/>
      <c r="I12" s="8"/>
      <c r="J12" s="8"/>
      <c r="K12" s="8"/>
      <c r="L12" s="9"/>
      <c r="O12">
        <v>1064953</v>
      </c>
      <c r="P12" t="s">
        <v>401</v>
      </c>
      <c r="Q12">
        <v>66000653</v>
      </c>
      <c r="R12" t="s">
        <v>610</v>
      </c>
      <c r="S12" t="s">
        <v>8</v>
      </c>
      <c r="T12" t="s">
        <v>8</v>
      </c>
      <c r="W12" s="222" t="s">
        <v>30</v>
      </c>
    </row>
    <row r="13" spans="2:648" x14ac:dyDescent="0.25">
      <c r="B13" s="7"/>
      <c r="C13" s="8"/>
      <c r="D13" s="8"/>
      <c r="E13" s="8"/>
      <c r="F13" s="8"/>
      <c r="G13" s="8"/>
      <c r="H13" s="8"/>
      <c r="I13" s="8"/>
      <c r="J13" s="8"/>
      <c r="K13" s="8"/>
      <c r="L13" s="9"/>
      <c r="O13">
        <v>1070780</v>
      </c>
      <c r="P13" t="s">
        <v>451</v>
      </c>
      <c r="Q13" t="s">
        <v>572</v>
      </c>
      <c r="R13" t="s">
        <v>612</v>
      </c>
      <c r="S13" t="s">
        <v>6</v>
      </c>
      <c r="T13" t="s">
        <v>6</v>
      </c>
      <c r="W13" s="222" t="s">
        <v>31</v>
      </c>
    </row>
    <row r="14" spans="2:648" x14ac:dyDescent="0.25">
      <c r="B14" s="7"/>
      <c r="C14" s="8"/>
      <c r="D14" s="8"/>
      <c r="E14" s="8"/>
      <c r="F14" s="8"/>
      <c r="G14" s="8"/>
      <c r="H14" s="8"/>
      <c r="I14" s="8"/>
      <c r="J14" s="8"/>
      <c r="K14" s="8"/>
      <c r="L14" s="9"/>
      <c r="O14">
        <v>1083245</v>
      </c>
      <c r="P14" t="s">
        <v>405</v>
      </c>
      <c r="Q14">
        <v>26520800</v>
      </c>
      <c r="R14" t="s">
        <v>609</v>
      </c>
      <c r="S14" t="s">
        <v>20</v>
      </c>
      <c r="T14" t="s">
        <v>20</v>
      </c>
      <c r="W14" s="222" t="s">
        <v>33</v>
      </c>
    </row>
    <row r="15" spans="2:648" x14ac:dyDescent="0.25">
      <c r="B15" s="7"/>
      <c r="C15" s="20" t="s">
        <v>34</v>
      </c>
      <c r="D15" s="8"/>
      <c r="E15" s="8"/>
      <c r="F15" s="8"/>
      <c r="G15" s="8"/>
      <c r="H15" s="8"/>
      <c r="I15" s="8"/>
      <c r="J15" s="8"/>
      <c r="K15" s="8"/>
      <c r="L15" s="9"/>
      <c r="O15">
        <v>1084230</v>
      </c>
      <c r="P15" t="s">
        <v>501</v>
      </c>
      <c r="Q15">
        <v>26480026</v>
      </c>
      <c r="R15" t="s">
        <v>610</v>
      </c>
      <c r="S15" t="s">
        <v>28</v>
      </c>
      <c r="T15" t="s">
        <v>28</v>
      </c>
      <c r="W15" s="222" t="s">
        <v>35</v>
      </c>
    </row>
    <row r="16" spans="2:648" ht="30" customHeight="1" x14ac:dyDescent="0.3">
      <c r="B16" s="7"/>
      <c r="C16" s="21" t="s">
        <v>36</v>
      </c>
      <c r="D16" s="8"/>
      <c r="E16" s="302" t="str">
        <f>VLOOKUP(E20,O:S,2,0)</f>
        <v>-</v>
      </c>
      <c r="F16" s="302"/>
      <c r="G16" s="302"/>
      <c r="H16" s="302"/>
      <c r="I16" s="8"/>
      <c r="J16" s="8"/>
      <c r="K16" s="8"/>
      <c r="L16" s="9"/>
      <c r="O16">
        <v>1094046</v>
      </c>
      <c r="P16" t="s">
        <v>301</v>
      </c>
      <c r="Q16">
        <v>27226751</v>
      </c>
      <c r="R16" t="s">
        <v>610</v>
      </c>
      <c r="S16" t="s">
        <v>6</v>
      </c>
      <c r="T16" t="s">
        <v>6</v>
      </c>
      <c r="W16" s="222" t="s">
        <v>37</v>
      </c>
    </row>
    <row r="17" spans="2:34" ht="15.75" x14ac:dyDescent="0.25">
      <c r="B17" s="7"/>
      <c r="C17" s="8"/>
      <c r="D17" s="22"/>
      <c r="E17" s="291"/>
      <c r="F17" s="291"/>
      <c r="G17" s="291"/>
      <c r="H17" s="291"/>
      <c r="I17" s="8"/>
      <c r="J17" s="8"/>
      <c r="K17" s="8"/>
      <c r="L17" s="9"/>
      <c r="O17">
        <v>1106219</v>
      </c>
      <c r="P17" t="s">
        <v>399</v>
      </c>
      <c r="Q17">
        <v>27576612</v>
      </c>
      <c r="R17" t="s">
        <v>610</v>
      </c>
      <c r="S17" t="s">
        <v>45</v>
      </c>
      <c r="T17" t="s">
        <v>45</v>
      </c>
      <c r="W17" s="222" t="s">
        <v>38</v>
      </c>
    </row>
    <row r="18" spans="2:34" ht="30" customHeight="1" x14ac:dyDescent="0.3">
      <c r="B18" s="7"/>
      <c r="C18" s="21" t="s">
        <v>39</v>
      </c>
      <c r="D18" s="8"/>
      <c r="E18" s="303" t="str">
        <f>VLOOKUP(E20,O:S,3,0)</f>
        <v>-</v>
      </c>
      <c r="F18" s="303"/>
      <c r="G18" s="303"/>
      <c r="H18" s="303"/>
      <c r="I18" s="8"/>
      <c r="J18" s="8"/>
      <c r="K18" s="8"/>
      <c r="L18" s="9"/>
      <c r="O18">
        <v>1111514</v>
      </c>
      <c r="P18" t="s">
        <v>316</v>
      </c>
      <c r="Q18" t="s">
        <v>530</v>
      </c>
      <c r="R18" t="s">
        <v>608</v>
      </c>
      <c r="S18" t="s">
        <v>30</v>
      </c>
      <c r="T18" t="s">
        <v>30</v>
      </c>
      <c r="W18" s="222" t="s">
        <v>40</v>
      </c>
    </row>
    <row r="19" spans="2:34" x14ac:dyDescent="0.25">
      <c r="B19" s="7"/>
      <c r="C19" s="8"/>
      <c r="D19" s="8"/>
      <c r="E19" s="8"/>
      <c r="F19" s="8"/>
      <c r="G19" s="8"/>
      <c r="H19" s="8"/>
      <c r="I19" s="8"/>
      <c r="J19" s="8"/>
      <c r="K19" s="8"/>
      <c r="L19" s="9"/>
      <c r="O19">
        <v>1119109</v>
      </c>
      <c r="P19" t="s">
        <v>310</v>
      </c>
      <c r="Q19">
        <v>42727219</v>
      </c>
      <c r="R19" t="s">
        <v>608</v>
      </c>
      <c r="S19" t="s">
        <v>32</v>
      </c>
      <c r="T19" t="s">
        <v>32</v>
      </c>
      <c r="W19" s="222" t="s">
        <v>41</v>
      </c>
    </row>
    <row r="20" spans="2:34" ht="30" customHeight="1" x14ac:dyDescent="0.3">
      <c r="B20" s="7"/>
      <c r="C20" s="21" t="s">
        <v>592</v>
      </c>
      <c r="D20" s="8"/>
      <c r="E20" s="304" t="s">
        <v>593</v>
      </c>
      <c r="F20" s="305"/>
      <c r="G20" s="305"/>
      <c r="H20" s="306"/>
      <c r="I20" s="8"/>
      <c r="J20" s="311"/>
      <c r="K20" s="311"/>
      <c r="L20" s="9"/>
      <c r="O20">
        <v>1128473</v>
      </c>
      <c r="P20" t="s">
        <v>416</v>
      </c>
      <c r="Q20">
        <v>75009889</v>
      </c>
      <c r="R20" t="s">
        <v>608</v>
      </c>
      <c r="S20" t="s">
        <v>30</v>
      </c>
      <c r="T20" t="s">
        <v>30</v>
      </c>
      <c r="W20" s="222" t="s">
        <v>43</v>
      </c>
    </row>
    <row r="21" spans="2:34" x14ac:dyDescent="0.25">
      <c r="B21" s="7"/>
      <c r="C21" s="8"/>
      <c r="D21" s="8"/>
      <c r="E21" s="313"/>
      <c r="F21" s="313"/>
      <c r="G21" s="313"/>
      <c r="H21" s="313"/>
      <c r="I21" s="8"/>
      <c r="J21" s="8"/>
      <c r="K21" s="8"/>
      <c r="L21" s="9"/>
      <c r="O21">
        <v>1155482</v>
      </c>
      <c r="P21" t="s">
        <v>515</v>
      </c>
      <c r="Q21">
        <v>71229051</v>
      </c>
      <c r="R21" t="s">
        <v>608</v>
      </c>
      <c r="S21" t="s">
        <v>35</v>
      </c>
      <c r="T21" t="s">
        <v>35</v>
      </c>
      <c r="W21" s="222" t="s">
        <v>15</v>
      </c>
    </row>
    <row r="22" spans="2:34" x14ac:dyDescent="0.25">
      <c r="B22" s="7"/>
      <c r="C22" s="8"/>
      <c r="D22" s="8"/>
      <c r="E22" s="311"/>
      <c r="F22" s="311"/>
      <c r="G22" s="311"/>
      <c r="H22" s="311"/>
      <c r="I22" s="8"/>
      <c r="J22" s="8"/>
      <c r="K22" s="8"/>
      <c r="L22" s="9"/>
      <c r="O22">
        <v>1167120</v>
      </c>
      <c r="P22" t="s">
        <v>357</v>
      </c>
      <c r="Q22">
        <v>71234454</v>
      </c>
      <c r="R22" t="s">
        <v>608</v>
      </c>
      <c r="S22" t="s">
        <v>31</v>
      </c>
      <c r="T22" t="s">
        <v>31</v>
      </c>
      <c r="W22" s="222" t="s">
        <v>1</v>
      </c>
    </row>
    <row r="23" spans="2:34" x14ac:dyDescent="0.25">
      <c r="B23" s="7"/>
      <c r="C23" s="8"/>
      <c r="D23" s="8"/>
      <c r="E23" s="8"/>
      <c r="F23" s="8"/>
      <c r="G23" s="8"/>
      <c r="H23" s="8"/>
      <c r="I23" s="8"/>
      <c r="J23" s="8"/>
      <c r="K23" s="8"/>
      <c r="L23" s="9"/>
      <c r="O23">
        <v>1168888</v>
      </c>
      <c r="P23" t="s">
        <v>312</v>
      </c>
      <c r="Q23">
        <v>47067071</v>
      </c>
      <c r="R23" t="s">
        <v>613</v>
      </c>
      <c r="S23" t="s">
        <v>40</v>
      </c>
      <c r="T23" t="s">
        <v>40</v>
      </c>
      <c r="W23" s="222" t="s">
        <v>8</v>
      </c>
    </row>
    <row r="24" spans="2:34" ht="33.75" customHeight="1" x14ac:dyDescent="0.35">
      <c r="B24" s="7"/>
      <c r="C24" s="18" t="s">
        <v>44</v>
      </c>
      <c r="D24" s="8"/>
      <c r="E24" s="8"/>
      <c r="F24" s="8"/>
      <c r="G24" s="8"/>
      <c r="H24" s="8"/>
      <c r="I24" s="8"/>
      <c r="J24" s="8"/>
      <c r="K24" s="8"/>
      <c r="L24" s="9"/>
      <c r="O24">
        <v>1176212</v>
      </c>
      <c r="P24" t="s">
        <v>326</v>
      </c>
      <c r="Q24">
        <v>42744326</v>
      </c>
      <c r="R24" t="s">
        <v>609</v>
      </c>
      <c r="S24" t="s">
        <v>6</v>
      </c>
      <c r="T24" t="s">
        <v>6</v>
      </c>
      <c r="W24" s="222" t="s">
        <v>6</v>
      </c>
    </row>
    <row r="25" spans="2:34" x14ac:dyDescent="0.25">
      <c r="B25" s="7"/>
      <c r="C25" s="20"/>
      <c r="D25" s="8"/>
      <c r="E25" s="8"/>
      <c r="F25" s="8"/>
      <c r="G25" s="8"/>
      <c r="H25" s="8"/>
      <c r="I25" s="8"/>
      <c r="J25" s="8"/>
      <c r="K25" s="8"/>
      <c r="L25" s="9"/>
      <c r="O25">
        <v>1178542</v>
      </c>
      <c r="P25" t="s">
        <v>335</v>
      </c>
      <c r="Q25" t="s">
        <v>532</v>
      </c>
      <c r="R25" t="s">
        <v>608</v>
      </c>
      <c r="S25" t="s">
        <v>32</v>
      </c>
      <c r="T25" t="s">
        <v>32</v>
      </c>
      <c r="W25" s="222" t="s">
        <v>47</v>
      </c>
    </row>
    <row r="26" spans="2:34" x14ac:dyDescent="0.25">
      <c r="B26" s="7"/>
      <c r="C26" s="20"/>
      <c r="D26" s="8"/>
      <c r="E26" s="8"/>
      <c r="F26" s="8"/>
      <c r="G26" s="8"/>
      <c r="H26" s="8"/>
      <c r="I26" s="8"/>
      <c r="J26" s="8"/>
      <c r="K26" s="8"/>
      <c r="L26" s="9"/>
      <c r="O26">
        <v>1185111</v>
      </c>
      <c r="P26" t="s">
        <v>614</v>
      </c>
      <c r="Q26" t="s">
        <v>615</v>
      </c>
      <c r="R26" t="s">
        <v>610</v>
      </c>
      <c r="S26" t="s">
        <v>41</v>
      </c>
      <c r="T26" t="s">
        <v>41</v>
      </c>
      <c r="W26" s="222" t="s">
        <v>48</v>
      </c>
    </row>
    <row r="27" spans="2:34" ht="30" customHeight="1" x14ac:dyDescent="0.25">
      <c r="B27" s="7"/>
      <c r="C27" s="312">
        <f>VLOOKUP(E20,O:S,5,0)</f>
        <v>0</v>
      </c>
      <c r="D27" s="312"/>
      <c r="E27" s="312"/>
      <c r="F27" s="312"/>
      <c r="G27" s="8"/>
      <c r="H27" s="8"/>
      <c r="I27" s="8"/>
      <c r="J27" s="8"/>
      <c r="K27" s="8"/>
      <c r="L27" s="9"/>
      <c r="O27">
        <v>1186211</v>
      </c>
      <c r="P27" t="s">
        <v>361</v>
      </c>
      <c r="Q27">
        <v>66318475</v>
      </c>
      <c r="R27" t="s">
        <v>613</v>
      </c>
      <c r="S27" t="s">
        <v>31</v>
      </c>
      <c r="T27" t="s">
        <v>31</v>
      </c>
      <c r="W27" s="222" t="s">
        <v>49</v>
      </c>
    </row>
    <row r="28" spans="2:34" x14ac:dyDescent="0.25">
      <c r="B28" s="7"/>
      <c r="C28" s="8"/>
      <c r="D28" s="8"/>
      <c r="E28" s="8"/>
      <c r="F28" s="8"/>
      <c r="G28" s="8"/>
      <c r="H28" s="8"/>
      <c r="I28" s="8"/>
      <c r="J28" s="8"/>
      <c r="K28" s="8"/>
      <c r="L28" s="9"/>
      <c r="O28">
        <v>1186738</v>
      </c>
      <c r="P28" t="s">
        <v>472</v>
      </c>
      <c r="Q28">
        <v>71459251</v>
      </c>
      <c r="R28" t="s">
        <v>613</v>
      </c>
      <c r="S28" t="s">
        <v>6</v>
      </c>
      <c r="T28" t="s">
        <v>6</v>
      </c>
      <c r="W28" s="222" t="s">
        <v>50</v>
      </c>
    </row>
    <row r="29" spans="2:34" ht="25.5" customHeight="1" x14ac:dyDescent="0.35">
      <c r="B29" s="7"/>
      <c r="C29" s="18" t="s">
        <v>280</v>
      </c>
      <c r="D29" s="8"/>
      <c r="E29" s="8"/>
      <c r="F29" s="8"/>
      <c r="G29" s="8"/>
      <c r="H29" s="8"/>
      <c r="I29" s="8"/>
      <c r="J29" s="8"/>
      <c r="K29" s="8"/>
      <c r="L29" s="9"/>
      <c r="O29">
        <v>1194980</v>
      </c>
      <c r="P29" t="s">
        <v>469</v>
      </c>
      <c r="Q29">
        <v>42718325</v>
      </c>
      <c r="R29" t="s">
        <v>613</v>
      </c>
      <c r="S29" t="s">
        <v>6</v>
      </c>
      <c r="T29" t="s">
        <v>6</v>
      </c>
      <c r="W29" s="222" t="s">
        <v>51</v>
      </c>
      <c r="AE29" s="292"/>
      <c r="AF29" s="292"/>
      <c r="AH29" s="293"/>
    </row>
    <row r="30" spans="2:34" x14ac:dyDescent="0.25">
      <c r="B30" s="7"/>
      <c r="C30" s="8"/>
      <c r="D30" s="8"/>
      <c r="E30" s="8"/>
      <c r="F30" s="8"/>
      <c r="G30" s="8"/>
      <c r="H30" s="8"/>
      <c r="I30" s="8"/>
      <c r="J30" s="8"/>
      <c r="K30" s="8"/>
      <c r="L30" s="9"/>
      <c r="O30">
        <v>1228652</v>
      </c>
      <c r="P30" t="s">
        <v>461</v>
      </c>
      <c r="Q30">
        <v>49543547</v>
      </c>
      <c r="R30" t="s">
        <v>609</v>
      </c>
      <c r="S30" t="s">
        <v>52</v>
      </c>
      <c r="T30" t="s">
        <v>52</v>
      </c>
      <c r="W30" s="222" t="s">
        <v>52</v>
      </c>
    </row>
    <row r="31" spans="2:34" x14ac:dyDescent="0.25">
      <c r="B31" s="7"/>
      <c r="C31" s="24"/>
      <c r="D31" s="8"/>
      <c r="E31" s="8"/>
      <c r="F31" s="8"/>
      <c r="G31" s="8"/>
      <c r="H31" s="8"/>
      <c r="I31" s="8"/>
      <c r="J31" s="8"/>
      <c r="K31" s="8"/>
      <c r="L31" s="9"/>
      <c r="O31">
        <v>1235371</v>
      </c>
      <c r="P31" t="s">
        <v>480</v>
      </c>
      <c r="Q31">
        <v>49625624</v>
      </c>
      <c r="R31" t="s">
        <v>610</v>
      </c>
      <c r="S31" t="s">
        <v>41</v>
      </c>
      <c r="T31" t="s">
        <v>41</v>
      </c>
      <c r="W31" s="222" t="s">
        <v>53</v>
      </c>
    </row>
    <row r="32" spans="2:34" x14ac:dyDescent="0.25">
      <c r="B32" s="7"/>
      <c r="C32" s="24"/>
      <c r="D32" s="8"/>
      <c r="E32" s="8"/>
      <c r="F32" s="8"/>
      <c r="G32" s="8"/>
      <c r="H32" s="8"/>
      <c r="I32" s="8"/>
      <c r="J32" s="8"/>
      <c r="K32" s="8"/>
      <c r="L32" s="9"/>
      <c r="O32">
        <v>1239052</v>
      </c>
      <c r="P32" t="s">
        <v>328</v>
      </c>
      <c r="Q32">
        <v>24798983</v>
      </c>
      <c r="R32" t="s">
        <v>610</v>
      </c>
      <c r="S32" t="s">
        <v>6</v>
      </c>
      <c r="T32" t="s">
        <v>6</v>
      </c>
      <c r="W32" s="222" t="s">
        <v>23</v>
      </c>
    </row>
    <row r="33" spans="2:23" ht="18.75" x14ac:dyDescent="0.3">
      <c r="B33" s="7"/>
      <c r="C33" s="21" t="s">
        <v>281</v>
      </c>
      <c r="D33" s="8"/>
      <c r="E33" s="8"/>
      <c r="F33" s="8"/>
      <c r="G33" s="8"/>
      <c r="H33" s="8"/>
      <c r="I33" s="8"/>
      <c r="J33" s="8"/>
      <c r="K33" s="8"/>
      <c r="L33" s="9"/>
      <c r="O33">
        <v>1248456</v>
      </c>
      <c r="P33" t="s">
        <v>448</v>
      </c>
      <c r="Q33">
        <v>75154617</v>
      </c>
      <c r="R33" t="s">
        <v>613</v>
      </c>
      <c r="S33" t="s">
        <v>605</v>
      </c>
      <c r="T33" t="s">
        <v>605</v>
      </c>
      <c r="W33" s="222" t="s">
        <v>54</v>
      </c>
    </row>
    <row r="34" spans="2:23" ht="51" customHeight="1" x14ac:dyDescent="0.25">
      <c r="B34" s="7"/>
      <c r="C34" s="310" t="s">
        <v>55</v>
      </c>
      <c r="D34" s="310"/>
      <c r="E34" s="310"/>
      <c r="F34" s="310"/>
      <c r="G34" s="310"/>
      <c r="H34" s="310"/>
      <c r="I34" s="310"/>
      <c r="J34" s="8"/>
      <c r="K34" s="8"/>
      <c r="L34" s="9"/>
      <c r="O34">
        <v>1250666</v>
      </c>
      <c r="P34" t="s">
        <v>616</v>
      </c>
      <c r="Q34" t="s">
        <v>579</v>
      </c>
      <c r="R34" t="s">
        <v>610</v>
      </c>
      <c r="S34" t="s">
        <v>26</v>
      </c>
      <c r="T34" t="s">
        <v>26</v>
      </c>
      <c r="W34" s="222" t="s">
        <v>56</v>
      </c>
    </row>
    <row r="35" spans="2:23" ht="21" x14ac:dyDescent="0.35">
      <c r="B35" s="25"/>
      <c r="C35" s="26"/>
      <c r="D35" s="8"/>
      <c r="E35" s="8"/>
      <c r="F35" s="8"/>
      <c r="G35" s="8"/>
      <c r="H35" s="8"/>
      <c r="I35" s="8"/>
      <c r="J35" s="8"/>
      <c r="K35" s="8"/>
      <c r="L35" s="9"/>
      <c r="O35">
        <v>1254505</v>
      </c>
      <c r="P35" t="s">
        <v>316</v>
      </c>
      <c r="Q35" t="s">
        <v>530</v>
      </c>
      <c r="R35" t="s">
        <v>608</v>
      </c>
      <c r="S35" t="s">
        <v>28</v>
      </c>
      <c r="T35" t="s">
        <v>28</v>
      </c>
    </row>
    <row r="36" spans="2:23" ht="24.75" customHeight="1" x14ac:dyDescent="0.25">
      <c r="B36" s="7"/>
      <c r="C36" s="27" t="s">
        <v>57</v>
      </c>
      <c r="D36" s="28"/>
      <c r="E36" s="8"/>
      <c r="F36" s="8"/>
      <c r="G36" s="29" t="s">
        <v>58</v>
      </c>
      <c r="H36" s="8"/>
      <c r="I36" s="8"/>
      <c r="J36" s="8"/>
      <c r="K36" s="8"/>
      <c r="L36" s="9"/>
      <c r="O36">
        <v>1275302</v>
      </c>
      <c r="P36" t="s">
        <v>617</v>
      </c>
      <c r="Q36">
        <v>42727227</v>
      </c>
      <c r="R36" t="s">
        <v>608</v>
      </c>
      <c r="S36" t="s">
        <v>32</v>
      </c>
      <c r="T36" t="s">
        <v>32</v>
      </c>
    </row>
    <row r="37" spans="2:23" ht="42.75" customHeight="1" x14ac:dyDescent="0.25">
      <c r="B37" s="7"/>
      <c r="C37" s="251"/>
      <c r="D37" s="242"/>
      <c r="E37" s="8"/>
      <c r="F37" s="307"/>
      <c r="G37" s="308"/>
      <c r="H37" s="308"/>
      <c r="I37" s="309"/>
      <c r="J37" s="8"/>
      <c r="K37" s="8"/>
      <c r="L37" s="9"/>
      <c r="O37">
        <v>1284245</v>
      </c>
      <c r="P37" t="s">
        <v>384</v>
      </c>
      <c r="Q37">
        <v>71234420</v>
      </c>
      <c r="R37" t="s">
        <v>608</v>
      </c>
      <c r="S37" t="s">
        <v>30</v>
      </c>
      <c r="T37" t="s">
        <v>30</v>
      </c>
    </row>
    <row r="38" spans="2:23" ht="21" x14ac:dyDescent="0.35">
      <c r="B38" s="25"/>
      <c r="C38" s="27" t="s">
        <v>59</v>
      </c>
      <c r="D38" s="28"/>
      <c r="E38" s="8"/>
      <c r="F38" s="8"/>
      <c r="G38" s="29" t="s">
        <v>58</v>
      </c>
      <c r="H38" s="8"/>
      <c r="I38" s="8"/>
      <c r="J38" s="8"/>
      <c r="K38" s="8"/>
      <c r="L38" s="9"/>
      <c r="O38">
        <v>1291461</v>
      </c>
      <c r="P38" t="s">
        <v>498</v>
      </c>
      <c r="Q38">
        <v>69766720</v>
      </c>
      <c r="R38" t="s">
        <v>610</v>
      </c>
      <c r="S38" t="s">
        <v>28</v>
      </c>
      <c r="T38" t="s">
        <v>28</v>
      </c>
    </row>
    <row r="39" spans="2:23" ht="42.75" customHeight="1" x14ac:dyDescent="0.25">
      <c r="B39" s="7"/>
      <c r="C39" s="251"/>
      <c r="D39" s="242"/>
      <c r="E39" s="8"/>
      <c r="F39" s="307"/>
      <c r="G39" s="308"/>
      <c r="H39" s="308"/>
      <c r="I39" s="309"/>
      <c r="J39" s="8"/>
      <c r="K39" s="8"/>
      <c r="L39" s="9"/>
      <c r="O39">
        <v>1293672</v>
      </c>
      <c r="P39" t="s">
        <v>359</v>
      </c>
      <c r="Q39" t="s">
        <v>539</v>
      </c>
      <c r="R39" t="s">
        <v>608</v>
      </c>
      <c r="S39" t="s">
        <v>45</v>
      </c>
      <c r="T39" t="s">
        <v>45</v>
      </c>
    </row>
    <row r="40" spans="2:23" ht="42" customHeight="1" x14ac:dyDescent="0.35">
      <c r="B40" s="7"/>
      <c r="C40" s="301" t="s">
        <v>60</v>
      </c>
      <c r="D40" s="301"/>
      <c r="E40" s="301"/>
      <c r="F40" s="301"/>
      <c r="G40" s="301"/>
      <c r="H40" s="301"/>
      <c r="I40" s="301"/>
      <c r="J40" s="301"/>
      <c r="K40" s="301"/>
      <c r="L40" s="9"/>
      <c r="O40">
        <v>1323427</v>
      </c>
      <c r="P40" t="s">
        <v>393</v>
      </c>
      <c r="Q40" t="s">
        <v>618</v>
      </c>
      <c r="R40" t="s">
        <v>609</v>
      </c>
      <c r="S40" t="s">
        <v>40</v>
      </c>
      <c r="T40" t="s">
        <v>40</v>
      </c>
    </row>
    <row r="41" spans="2:23" ht="15" customHeight="1" x14ac:dyDescent="0.25">
      <c r="B41" s="7"/>
      <c r="C41" s="19"/>
      <c r="D41" s="8"/>
      <c r="E41" s="8"/>
      <c r="F41" s="300" t="s">
        <v>599</v>
      </c>
      <c r="G41" s="300"/>
      <c r="H41" s="300"/>
      <c r="I41" s="300"/>
      <c r="J41" s="8"/>
      <c r="K41" s="8"/>
      <c r="L41" s="9"/>
      <c r="O41">
        <v>1328455</v>
      </c>
      <c r="P41" t="s">
        <v>448</v>
      </c>
      <c r="Q41">
        <v>75154617</v>
      </c>
      <c r="R41" t="s">
        <v>613</v>
      </c>
      <c r="S41" t="s">
        <v>6</v>
      </c>
      <c r="T41" t="s">
        <v>6</v>
      </c>
    </row>
    <row r="42" spans="2:23" ht="22.5" customHeight="1" x14ac:dyDescent="0.25">
      <c r="B42" s="7"/>
      <c r="C42" s="8"/>
      <c r="D42" s="8"/>
      <c r="E42" s="8"/>
      <c r="F42" s="300"/>
      <c r="G42" s="300"/>
      <c r="H42" s="300"/>
      <c r="I42" s="300"/>
      <c r="J42" s="8"/>
      <c r="K42" s="8"/>
      <c r="L42" s="9"/>
      <c r="O42">
        <v>1342734</v>
      </c>
      <c r="P42" t="s">
        <v>471</v>
      </c>
      <c r="Q42">
        <v>29010730</v>
      </c>
      <c r="R42" t="s">
        <v>619</v>
      </c>
      <c r="S42" t="s">
        <v>6</v>
      </c>
      <c r="T42" t="s">
        <v>6</v>
      </c>
    </row>
    <row r="43" spans="2:23" ht="28.5" x14ac:dyDescent="0.25">
      <c r="B43" s="7"/>
      <c r="C43" s="23"/>
      <c r="D43" s="8"/>
      <c r="E43" s="8"/>
      <c r="F43" s="8"/>
      <c r="G43" s="251"/>
      <c r="H43" s="294" t="s">
        <v>598</v>
      </c>
      <c r="I43" s="294"/>
      <c r="J43" s="294"/>
      <c r="K43" s="294"/>
      <c r="L43" s="9"/>
      <c r="O43">
        <v>1388181</v>
      </c>
      <c r="P43" t="s">
        <v>388</v>
      </c>
      <c r="Q43">
        <v>70566241</v>
      </c>
      <c r="R43" t="s">
        <v>613</v>
      </c>
      <c r="S43" t="s">
        <v>48</v>
      </c>
      <c r="T43" t="s">
        <v>48</v>
      </c>
      <c r="W43" t="s">
        <v>61</v>
      </c>
    </row>
    <row r="44" spans="2:23" x14ac:dyDescent="0.25">
      <c r="B44" s="7"/>
      <c r="C44" s="8"/>
      <c r="D44" s="8"/>
      <c r="E44" s="8"/>
      <c r="F44" s="8"/>
      <c r="G44" s="8"/>
      <c r="H44" s="294"/>
      <c r="I44" s="294"/>
      <c r="J44" s="294"/>
      <c r="K44" s="294"/>
      <c r="L44" s="9"/>
      <c r="O44">
        <v>1412381</v>
      </c>
      <c r="P44" t="s">
        <v>421</v>
      </c>
      <c r="Q44">
        <v>70855811</v>
      </c>
      <c r="R44" t="s">
        <v>610</v>
      </c>
      <c r="S44" t="s">
        <v>48</v>
      </c>
      <c r="T44" t="s">
        <v>48</v>
      </c>
      <c r="W44" t="s">
        <v>62</v>
      </c>
    </row>
    <row r="45" spans="2:23" x14ac:dyDescent="0.25">
      <c r="B45" s="32" t="s">
        <v>63</v>
      </c>
      <c r="C45" s="20" t="s">
        <v>64</v>
      </c>
      <c r="D45" s="30"/>
      <c r="E45" s="8"/>
      <c r="F45" s="8"/>
      <c r="G45" s="8"/>
      <c r="H45" s="8"/>
      <c r="I45" s="8"/>
      <c r="J45" s="8"/>
      <c r="K45" s="8"/>
      <c r="L45" s="9"/>
      <c r="O45">
        <v>1444635</v>
      </c>
      <c r="P45" t="s">
        <v>360</v>
      </c>
      <c r="Q45">
        <v>29139392</v>
      </c>
      <c r="R45" t="s">
        <v>619</v>
      </c>
      <c r="S45" t="s">
        <v>31</v>
      </c>
      <c r="T45" t="s">
        <v>31</v>
      </c>
      <c r="W45" t="s">
        <v>65</v>
      </c>
    </row>
    <row r="46" spans="2:23" x14ac:dyDescent="0.25">
      <c r="B46" s="7"/>
      <c r="C46" s="8"/>
      <c r="D46" s="8"/>
      <c r="E46" s="8"/>
      <c r="F46" s="8"/>
      <c r="G46" s="8"/>
      <c r="H46" s="8"/>
      <c r="I46" s="8"/>
      <c r="J46" s="8"/>
      <c r="K46" s="8"/>
      <c r="L46" s="9"/>
      <c r="O46">
        <v>1487237</v>
      </c>
      <c r="P46" t="s">
        <v>311</v>
      </c>
      <c r="Q46">
        <v>27155064</v>
      </c>
      <c r="R46" t="s">
        <v>610</v>
      </c>
      <c r="S46" t="s">
        <v>28</v>
      </c>
      <c r="T46" t="s">
        <v>28</v>
      </c>
      <c r="W46" t="s">
        <v>66</v>
      </c>
    </row>
    <row r="47" spans="2:23" ht="15.75" thickBot="1" x14ac:dyDescent="0.3">
      <c r="B47" s="33"/>
      <c r="C47" s="34"/>
      <c r="D47" s="34"/>
      <c r="E47" s="34"/>
      <c r="F47" s="34"/>
      <c r="G47" s="34"/>
      <c r="H47" s="34"/>
      <c r="I47" s="34"/>
      <c r="J47" s="34"/>
      <c r="K47" s="34"/>
      <c r="L47" s="35"/>
      <c r="O47">
        <v>1493267</v>
      </c>
      <c r="P47" t="s">
        <v>435</v>
      </c>
      <c r="Q47" t="s">
        <v>557</v>
      </c>
      <c r="R47" t="s">
        <v>620</v>
      </c>
      <c r="S47" t="s">
        <v>6</v>
      </c>
      <c r="T47" t="s">
        <v>6</v>
      </c>
    </row>
    <row r="48" spans="2:23" ht="15.75" thickTop="1" x14ac:dyDescent="0.25">
      <c r="O48">
        <v>1494851</v>
      </c>
      <c r="P48" t="s">
        <v>334</v>
      </c>
      <c r="Q48">
        <v>61903302</v>
      </c>
      <c r="R48" t="s">
        <v>608</v>
      </c>
      <c r="S48" t="s">
        <v>31</v>
      </c>
      <c r="T48" t="s">
        <v>31</v>
      </c>
    </row>
    <row r="49" spans="15:20" x14ac:dyDescent="0.25">
      <c r="O49">
        <v>1526990</v>
      </c>
      <c r="P49" t="s">
        <v>482</v>
      </c>
      <c r="Q49">
        <v>47117940</v>
      </c>
      <c r="R49" t="s">
        <v>619</v>
      </c>
      <c r="S49" t="s">
        <v>6</v>
      </c>
      <c r="T49" t="s">
        <v>6</v>
      </c>
    </row>
    <row r="50" spans="15:20" x14ac:dyDescent="0.25">
      <c r="O50">
        <v>1554346</v>
      </c>
      <c r="P50" t="s">
        <v>423</v>
      </c>
      <c r="Q50">
        <v>49534947</v>
      </c>
      <c r="R50" t="s">
        <v>608</v>
      </c>
      <c r="S50" t="s">
        <v>15</v>
      </c>
      <c r="T50" t="s">
        <v>15</v>
      </c>
    </row>
    <row r="51" spans="15:20" x14ac:dyDescent="0.25">
      <c r="O51">
        <v>1582507</v>
      </c>
      <c r="P51" t="s">
        <v>479</v>
      </c>
      <c r="Q51">
        <v>26594633</v>
      </c>
      <c r="R51" t="s">
        <v>610</v>
      </c>
      <c r="S51" t="s">
        <v>41</v>
      </c>
      <c r="T51" t="s">
        <v>41</v>
      </c>
    </row>
    <row r="52" spans="15:20" x14ac:dyDescent="0.25">
      <c r="O52">
        <v>1584376</v>
      </c>
      <c r="P52" t="s">
        <v>502</v>
      </c>
      <c r="Q52">
        <v>46416463</v>
      </c>
      <c r="R52" t="s">
        <v>610</v>
      </c>
      <c r="S52" t="s">
        <v>46</v>
      </c>
      <c r="T52" t="s">
        <v>46</v>
      </c>
    </row>
    <row r="53" spans="15:20" x14ac:dyDescent="0.25">
      <c r="O53">
        <v>1584495</v>
      </c>
      <c r="P53" t="s">
        <v>466</v>
      </c>
      <c r="Q53">
        <v>61926973</v>
      </c>
      <c r="R53" t="s">
        <v>613</v>
      </c>
      <c r="S53" t="s">
        <v>6</v>
      </c>
      <c r="T53" t="s">
        <v>6</v>
      </c>
    </row>
    <row r="54" spans="15:20" x14ac:dyDescent="0.25">
      <c r="O54">
        <v>1590094</v>
      </c>
      <c r="P54" t="s">
        <v>461</v>
      </c>
      <c r="Q54">
        <v>49543547</v>
      </c>
      <c r="R54" t="s">
        <v>609</v>
      </c>
      <c r="S54" t="s">
        <v>6</v>
      </c>
      <c r="T54" t="s">
        <v>6</v>
      </c>
    </row>
    <row r="55" spans="15:20" x14ac:dyDescent="0.25">
      <c r="O55">
        <v>1591611</v>
      </c>
      <c r="P55" t="s">
        <v>509</v>
      </c>
      <c r="Q55">
        <v>18623433</v>
      </c>
      <c r="R55" t="s">
        <v>610</v>
      </c>
      <c r="S55" t="s">
        <v>1</v>
      </c>
      <c r="T55" t="s">
        <v>1</v>
      </c>
    </row>
    <row r="56" spans="15:20" x14ac:dyDescent="0.25">
      <c r="O56">
        <v>1599709</v>
      </c>
      <c r="P56" t="s">
        <v>472</v>
      </c>
      <c r="Q56">
        <v>71459251</v>
      </c>
      <c r="R56" t="s">
        <v>613</v>
      </c>
      <c r="S56" t="s">
        <v>40</v>
      </c>
      <c r="T56" t="s">
        <v>40</v>
      </c>
    </row>
    <row r="57" spans="15:20" x14ac:dyDescent="0.25">
      <c r="O57">
        <v>1612017</v>
      </c>
      <c r="P57" t="s">
        <v>410</v>
      </c>
      <c r="Q57" t="s">
        <v>548</v>
      </c>
      <c r="R57" t="s">
        <v>610</v>
      </c>
      <c r="S57" t="s">
        <v>28</v>
      </c>
      <c r="T57" t="s">
        <v>28</v>
      </c>
    </row>
    <row r="58" spans="15:20" x14ac:dyDescent="0.25">
      <c r="O58">
        <v>1628218</v>
      </c>
      <c r="P58" t="s">
        <v>376</v>
      </c>
      <c r="Q58">
        <v>71229132</v>
      </c>
      <c r="R58" t="s">
        <v>608</v>
      </c>
      <c r="S58" t="s">
        <v>31</v>
      </c>
      <c r="T58" t="s">
        <v>31</v>
      </c>
    </row>
    <row r="59" spans="15:20" x14ac:dyDescent="0.25">
      <c r="O59">
        <v>1632714</v>
      </c>
      <c r="P59" t="s">
        <v>326</v>
      </c>
      <c r="Q59">
        <v>42744326</v>
      </c>
      <c r="R59" t="s">
        <v>609</v>
      </c>
      <c r="S59" t="s">
        <v>32</v>
      </c>
      <c r="T59" t="s">
        <v>32</v>
      </c>
    </row>
    <row r="60" spans="15:20" x14ac:dyDescent="0.25">
      <c r="O60">
        <v>1652842</v>
      </c>
      <c r="P60" t="s">
        <v>341</v>
      </c>
      <c r="Q60">
        <v>48677701</v>
      </c>
      <c r="R60" t="s">
        <v>608</v>
      </c>
      <c r="S60" t="s">
        <v>30</v>
      </c>
      <c r="T60" t="s">
        <v>30</v>
      </c>
    </row>
    <row r="61" spans="15:20" x14ac:dyDescent="0.25">
      <c r="O61">
        <v>1669392</v>
      </c>
      <c r="P61" t="s">
        <v>350</v>
      </c>
      <c r="Q61" t="s">
        <v>535</v>
      </c>
      <c r="R61" t="s">
        <v>608</v>
      </c>
      <c r="S61" t="s">
        <v>31</v>
      </c>
      <c r="T61" t="s">
        <v>31</v>
      </c>
    </row>
    <row r="62" spans="15:20" x14ac:dyDescent="0.25">
      <c r="O62">
        <v>1674590</v>
      </c>
      <c r="P62" t="s">
        <v>454</v>
      </c>
      <c r="Q62">
        <v>26623064</v>
      </c>
      <c r="R62" t="s">
        <v>610</v>
      </c>
      <c r="S62" t="s">
        <v>8</v>
      </c>
      <c r="T62" t="s">
        <v>8</v>
      </c>
    </row>
    <row r="63" spans="15:20" x14ac:dyDescent="0.25">
      <c r="O63">
        <v>1685503</v>
      </c>
      <c r="P63" t="s">
        <v>363</v>
      </c>
      <c r="Q63">
        <v>27115071</v>
      </c>
      <c r="R63" t="s">
        <v>610</v>
      </c>
      <c r="S63" t="s">
        <v>18</v>
      </c>
      <c r="T63" t="s">
        <v>18</v>
      </c>
    </row>
    <row r="64" spans="15:20" x14ac:dyDescent="0.25">
      <c r="O64">
        <v>1719134</v>
      </c>
      <c r="P64" t="s">
        <v>495</v>
      </c>
      <c r="Q64">
        <v>22689443</v>
      </c>
      <c r="R64" t="s">
        <v>610</v>
      </c>
      <c r="S64" t="s">
        <v>8</v>
      </c>
      <c r="T64" t="s">
        <v>8</v>
      </c>
    </row>
    <row r="65" spans="15:20" x14ac:dyDescent="0.25">
      <c r="O65">
        <v>1726145</v>
      </c>
      <c r="P65" t="s">
        <v>318</v>
      </c>
      <c r="Q65">
        <v>26619032</v>
      </c>
      <c r="R65" t="s">
        <v>610</v>
      </c>
      <c r="S65" t="s">
        <v>15</v>
      </c>
      <c r="T65" t="s">
        <v>15</v>
      </c>
    </row>
    <row r="66" spans="15:20" x14ac:dyDescent="0.25">
      <c r="O66">
        <v>1775170</v>
      </c>
      <c r="P66" t="s">
        <v>347</v>
      </c>
      <c r="Q66">
        <v>44685165</v>
      </c>
      <c r="R66" t="s">
        <v>608</v>
      </c>
      <c r="S66" t="s">
        <v>6</v>
      </c>
      <c r="T66" t="s">
        <v>6</v>
      </c>
    </row>
    <row r="67" spans="15:20" x14ac:dyDescent="0.25">
      <c r="O67">
        <v>1778481</v>
      </c>
      <c r="P67" t="s">
        <v>621</v>
      </c>
      <c r="Q67" t="s">
        <v>622</v>
      </c>
      <c r="R67" t="s">
        <v>610</v>
      </c>
      <c r="S67" t="s">
        <v>48</v>
      </c>
      <c r="T67" t="s">
        <v>48</v>
      </c>
    </row>
    <row r="68" spans="15:20" x14ac:dyDescent="0.25">
      <c r="O68">
        <v>1778481</v>
      </c>
      <c r="P68" t="s">
        <v>621</v>
      </c>
      <c r="Q68" t="s">
        <v>622</v>
      </c>
      <c r="R68" t="s">
        <v>610</v>
      </c>
      <c r="S68" t="s">
        <v>48</v>
      </c>
      <c r="T68" t="s">
        <v>48</v>
      </c>
    </row>
    <row r="69" spans="15:20" x14ac:dyDescent="0.25">
      <c r="O69">
        <v>1792050</v>
      </c>
      <c r="P69" t="s">
        <v>405</v>
      </c>
      <c r="Q69">
        <v>26520800</v>
      </c>
      <c r="R69" t="s">
        <v>609</v>
      </c>
      <c r="S69" t="s">
        <v>26</v>
      </c>
      <c r="T69" t="s">
        <v>26</v>
      </c>
    </row>
    <row r="70" spans="15:20" x14ac:dyDescent="0.25">
      <c r="O70">
        <v>1803219</v>
      </c>
      <c r="P70" t="s">
        <v>374</v>
      </c>
      <c r="Q70">
        <v>71229043</v>
      </c>
      <c r="R70" t="s">
        <v>608</v>
      </c>
      <c r="S70" t="s">
        <v>31</v>
      </c>
      <c r="T70" t="s">
        <v>31</v>
      </c>
    </row>
    <row r="71" spans="15:20" x14ac:dyDescent="0.25">
      <c r="O71">
        <v>1826001</v>
      </c>
      <c r="P71" t="s">
        <v>424</v>
      </c>
      <c r="Q71">
        <v>25617401</v>
      </c>
      <c r="R71" t="s">
        <v>610</v>
      </c>
      <c r="S71" t="s">
        <v>15</v>
      </c>
      <c r="T71" t="s">
        <v>15</v>
      </c>
    </row>
    <row r="72" spans="15:20" x14ac:dyDescent="0.25">
      <c r="O72">
        <v>1842610</v>
      </c>
      <c r="P72" t="s">
        <v>378</v>
      </c>
      <c r="Q72">
        <v>42727235</v>
      </c>
      <c r="R72" t="s">
        <v>608</v>
      </c>
      <c r="S72" t="s">
        <v>605</v>
      </c>
      <c r="T72" t="s">
        <v>605</v>
      </c>
    </row>
    <row r="73" spans="15:20" x14ac:dyDescent="0.25">
      <c r="O73">
        <v>1856990</v>
      </c>
      <c r="P73" t="s">
        <v>447</v>
      </c>
      <c r="Q73" t="s">
        <v>569</v>
      </c>
      <c r="R73" t="s">
        <v>620</v>
      </c>
      <c r="S73" t="s">
        <v>6</v>
      </c>
      <c r="T73" t="s">
        <v>6</v>
      </c>
    </row>
    <row r="74" spans="15:20" x14ac:dyDescent="0.25">
      <c r="O74">
        <v>1874271</v>
      </c>
      <c r="P74" t="s">
        <v>473</v>
      </c>
      <c r="Q74">
        <v>47012790</v>
      </c>
      <c r="R74" t="s">
        <v>613</v>
      </c>
      <c r="S74" t="s">
        <v>27</v>
      </c>
      <c r="T74" t="s">
        <v>27</v>
      </c>
    </row>
    <row r="75" spans="15:20" x14ac:dyDescent="0.25">
      <c r="O75">
        <v>1876631</v>
      </c>
      <c r="P75" t="s">
        <v>461</v>
      </c>
      <c r="Q75">
        <v>49543547</v>
      </c>
      <c r="R75" t="s">
        <v>609</v>
      </c>
      <c r="S75" t="s">
        <v>18</v>
      </c>
      <c r="T75" t="s">
        <v>18</v>
      </c>
    </row>
    <row r="76" spans="15:20" x14ac:dyDescent="0.25">
      <c r="O76">
        <v>1884678</v>
      </c>
      <c r="P76" t="s">
        <v>621</v>
      </c>
      <c r="Q76" t="s">
        <v>622</v>
      </c>
      <c r="R76" t="s">
        <v>610</v>
      </c>
      <c r="S76" t="s">
        <v>41</v>
      </c>
      <c r="T76" t="s">
        <v>41</v>
      </c>
    </row>
    <row r="77" spans="15:20" x14ac:dyDescent="0.25">
      <c r="O77">
        <v>1886629</v>
      </c>
      <c r="P77" t="s">
        <v>501</v>
      </c>
      <c r="Q77">
        <v>26480026</v>
      </c>
      <c r="R77" t="s">
        <v>610</v>
      </c>
      <c r="S77" t="s">
        <v>6</v>
      </c>
      <c r="T77" t="s">
        <v>6</v>
      </c>
    </row>
    <row r="78" spans="15:20" x14ac:dyDescent="0.25">
      <c r="O78">
        <v>1951334</v>
      </c>
      <c r="P78" t="s">
        <v>422</v>
      </c>
      <c r="Q78">
        <v>26541831</v>
      </c>
      <c r="R78" t="s">
        <v>610</v>
      </c>
      <c r="S78" t="s">
        <v>20</v>
      </c>
      <c r="T78" t="s">
        <v>20</v>
      </c>
    </row>
    <row r="79" spans="15:20" x14ac:dyDescent="0.25">
      <c r="O79">
        <v>1971417</v>
      </c>
      <c r="P79" t="s">
        <v>314</v>
      </c>
      <c r="Q79">
        <v>29128218</v>
      </c>
      <c r="R79" t="s">
        <v>610</v>
      </c>
      <c r="S79" t="s">
        <v>30</v>
      </c>
      <c r="T79" t="s">
        <v>30</v>
      </c>
    </row>
    <row r="80" spans="15:20" x14ac:dyDescent="0.25">
      <c r="O80">
        <v>1988730</v>
      </c>
      <c r="P80" t="s">
        <v>391</v>
      </c>
      <c r="Q80">
        <v>7581751</v>
      </c>
      <c r="R80" t="s">
        <v>610</v>
      </c>
      <c r="S80" t="s">
        <v>1</v>
      </c>
      <c r="T80" t="s">
        <v>1</v>
      </c>
    </row>
    <row r="81" spans="15:20" x14ac:dyDescent="0.25">
      <c r="O81">
        <v>2016414</v>
      </c>
      <c r="P81" t="s">
        <v>623</v>
      </c>
      <c r="Q81">
        <v>26599481</v>
      </c>
      <c r="R81" t="s">
        <v>610</v>
      </c>
      <c r="S81" t="s">
        <v>48</v>
      </c>
      <c r="T81" t="s">
        <v>48</v>
      </c>
    </row>
    <row r="82" spans="15:20" x14ac:dyDescent="0.25">
      <c r="O82">
        <v>2017666</v>
      </c>
      <c r="P82" t="s">
        <v>486</v>
      </c>
      <c r="Q82">
        <v>26537036</v>
      </c>
      <c r="R82" t="s">
        <v>610</v>
      </c>
      <c r="S82" t="s">
        <v>20</v>
      </c>
      <c r="T82" t="s">
        <v>20</v>
      </c>
    </row>
    <row r="83" spans="15:20" x14ac:dyDescent="0.25">
      <c r="O83">
        <v>2073130</v>
      </c>
      <c r="P83" t="s">
        <v>419</v>
      </c>
      <c r="Q83">
        <v>62695487</v>
      </c>
      <c r="R83" t="s">
        <v>610</v>
      </c>
      <c r="S83" t="s">
        <v>15</v>
      </c>
      <c r="T83" t="s">
        <v>15</v>
      </c>
    </row>
    <row r="84" spans="15:20" x14ac:dyDescent="0.25">
      <c r="O84">
        <v>2077819</v>
      </c>
      <c r="P84" t="s">
        <v>471</v>
      </c>
      <c r="Q84">
        <v>29010730</v>
      </c>
      <c r="R84" t="s">
        <v>619</v>
      </c>
      <c r="S84" t="s">
        <v>8</v>
      </c>
      <c r="T84" t="s">
        <v>8</v>
      </c>
    </row>
    <row r="85" spans="15:20" x14ac:dyDescent="0.25">
      <c r="O85">
        <v>2108418</v>
      </c>
      <c r="P85" t="s">
        <v>367</v>
      </c>
      <c r="Q85">
        <v>71229124</v>
      </c>
      <c r="R85" t="s">
        <v>608</v>
      </c>
      <c r="S85" t="s">
        <v>605</v>
      </c>
      <c r="T85" t="s">
        <v>605</v>
      </c>
    </row>
    <row r="86" spans="15:20" x14ac:dyDescent="0.25">
      <c r="O86">
        <v>2120360</v>
      </c>
      <c r="P86" t="s">
        <v>365</v>
      </c>
      <c r="Q86">
        <v>71229116</v>
      </c>
      <c r="R86" t="s">
        <v>608</v>
      </c>
      <c r="S86" t="s">
        <v>31</v>
      </c>
      <c r="T86" t="s">
        <v>31</v>
      </c>
    </row>
    <row r="87" spans="15:20" x14ac:dyDescent="0.25">
      <c r="O87">
        <v>2124072</v>
      </c>
      <c r="P87" t="s">
        <v>355</v>
      </c>
      <c r="Q87">
        <v>47559969</v>
      </c>
      <c r="R87" t="s">
        <v>613</v>
      </c>
      <c r="S87" t="s">
        <v>6</v>
      </c>
      <c r="T87" t="s">
        <v>6</v>
      </c>
    </row>
    <row r="88" spans="15:20" x14ac:dyDescent="0.25">
      <c r="O88">
        <v>2137177</v>
      </c>
      <c r="P88" t="s">
        <v>369</v>
      </c>
      <c r="Q88">
        <v>86595351</v>
      </c>
      <c r="R88" t="s">
        <v>613</v>
      </c>
      <c r="S88" t="s">
        <v>28</v>
      </c>
      <c r="T88" t="s">
        <v>28</v>
      </c>
    </row>
    <row r="89" spans="15:20" x14ac:dyDescent="0.25">
      <c r="O89">
        <v>2166397</v>
      </c>
      <c r="P89" t="s">
        <v>405</v>
      </c>
      <c r="Q89">
        <v>26520800</v>
      </c>
      <c r="R89" t="s">
        <v>609</v>
      </c>
      <c r="S89" t="s">
        <v>41</v>
      </c>
      <c r="T89" t="s">
        <v>41</v>
      </c>
    </row>
    <row r="90" spans="15:20" x14ac:dyDescent="0.25">
      <c r="O90">
        <v>2199417</v>
      </c>
      <c r="P90" t="s">
        <v>487</v>
      </c>
      <c r="Q90">
        <v>68996543</v>
      </c>
      <c r="R90" t="s">
        <v>610</v>
      </c>
      <c r="S90" t="s">
        <v>48</v>
      </c>
      <c r="T90" t="s">
        <v>48</v>
      </c>
    </row>
    <row r="91" spans="15:20" x14ac:dyDescent="0.25">
      <c r="O91">
        <v>2207155</v>
      </c>
      <c r="P91" t="s">
        <v>364</v>
      </c>
      <c r="Q91">
        <v>49534955</v>
      </c>
      <c r="R91" t="s">
        <v>608</v>
      </c>
      <c r="S91" t="s">
        <v>32</v>
      </c>
      <c r="T91" t="s">
        <v>32</v>
      </c>
    </row>
    <row r="92" spans="15:20" x14ac:dyDescent="0.25">
      <c r="O92">
        <v>2243483</v>
      </c>
      <c r="P92" t="s">
        <v>442</v>
      </c>
      <c r="Q92" t="s">
        <v>564</v>
      </c>
      <c r="R92" t="s">
        <v>620</v>
      </c>
      <c r="S92" t="s">
        <v>6</v>
      </c>
      <c r="T92" t="s">
        <v>6</v>
      </c>
    </row>
    <row r="93" spans="15:20" x14ac:dyDescent="0.25">
      <c r="O93">
        <v>2245564</v>
      </c>
      <c r="P93" t="s">
        <v>478</v>
      </c>
      <c r="Q93">
        <v>25768255</v>
      </c>
      <c r="R93" t="s">
        <v>610</v>
      </c>
      <c r="S93" t="s">
        <v>3</v>
      </c>
      <c r="T93" t="s">
        <v>3</v>
      </c>
    </row>
    <row r="94" spans="15:20" x14ac:dyDescent="0.25">
      <c r="O94">
        <v>2261593</v>
      </c>
      <c r="P94" t="s">
        <v>395</v>
      </c>
      <c r="Q94">
        <v>48678767</v>
      </c>
      <c r="R94" t="s">
        <v>610</v>
      </c>
      <c r="S94" t="s">
        <v>35</v>
      </c>
      <c r="T94" t="s">
        <v>35</v>
      </c>
    </row>
    <row r="95" spans="15:20" x14ac:dyDescent="0.25">
      <c r="O95">
        <v>2273457</v>
      </c>
      <c r="P95" t="s">
        <v>362</v>
      </c>
      <c r="Q95">
        <v>47002654</v>
      </c>
      <c r="R95" t="s">
        <v>613</v>
      </c>
      <c r="S95" t="s">
        <v>31</v>
      </c>
      <c r="T95" t="s">
        <v>31</v>
      </c>
    </row>
    <row r="96" spans="15:20" x14ac:dyDescent="0.25">
      <c r="O96">
        <v>2304479</v>
      </c>
      <c r="P96" t="s">
        <v>508</v>
      </c>
      <c r="Q96">
        <v>22768602</v>
      </c>
      <c r="R96" t="s">
        <v>610</v>
      </c>
      <c r="S96" t="s">
        <v>20</v>
      </c>
      <c r="T96" t="s">
        <v>20</v>
      </c>
    </row>
    <row r="97" spans="15:20" x14ac:dyDescent="0.25">
      <c r="O97">
        <v>2306308</v>
      </c>
      <c r="P97" t="s">
        <v>311</v>
      </c>
      <c r="Q97">
        <v>27155064</v>
      </c>
      <c r="R97" t="s">
        <v>610</v>
      </c>
      <c r="S97" t="s">
        <v>20</v>
      </c>
      <c r="T97" t="s">
        <v>20</v>
      </c>
    </row>
    <row r="98" spans="15:20" x14ac:dyDescent="0.25">
      <c r="O98">
        <v>2342335</v>
      </c>
      <c r="P98" t="s">
        <v>516</v>
      </c>
      <c r="Q98">
        <v>71234446</v>
      </c>
      <c r="R98" t="s">
        <v>608</v>
      </c>
      <c r="S98" t="s">
        <v>30</v>
      </c>
      <c r="T98" t="s">
        <v>30</v>
      </c>
    </row>
    <row r="99" spans="15:20" x14ac:dyDescent="0.25">
      <c r="O99">
        <v>2350855</v>
      </c>
      <c r="P99" t="s">
        <v>472</v>
      </c>
      <c r="Q99">
        <v>71459251</v>
      </c>
      <c r="R99" t="s">
        <v>613</v>
      </c>
      <c r="S99" t="s">
        <v>26</v>
      </c>
      <c r="T99" t="s">
        <v>26</v>
      </c>
    </row>
    <row r="100" spans="15:20" x14ac:dyDescent="0.25">
      <c r="O100">
        <v>2390237</v>
      </c>
      <c r="P100" t="s">
        <v>386</v>
      </c>
      <c r="Q100">
        <v>63834294</v>
      </c>
      <c r="R100" t="s">
        <v>613</v>
      </c>
      <c r="S100" t="s">
        <v>6</v>
      </c>
      <c r="T100" t="s">
        <v>6</v>
      </c>
    </row>
    <row r="101" spans="15:20" x14ac:dyDescent="0.25">
      <c r="O101">
        <v>2414762</v>
      </c>
      <c r="P101" t="s">
        <v>312</v>
      </c>
      <c r="Q101">
        <v>47067071</v>
      </c>
      <c r="R101" t="s">
        <v>613</v>
      </c>
      <c r="S101" t="s">
        <v>52</v>
      </c>
      <c r="T101" t="s">
        <v>52</v>
      </c>
    </row>
    <row r="102" spans="15:20" x14ac:dyDescent="0.25">
      <c r="O102">
        <v>2414762</v>
      </c>
      <c r="P102" t="s">
        <v>312</v>
      </c>
      <c r="Q102">
        <v>47067071</v>
      </c>
      <c r="R102" t="s">
        <v>613</v>
      </c>
      <c r="S102" t="s">
        <v>52</v>
      </c>
      <c r="T102" t="s">
        <v>52</v>
      </c>
    </row>
    <row r="103" spans="15:20" x14ac:dyDescent="0.25">
      <c r="O103">
        <v>2436647</v>
      </c>
      <c r="P103" t="s">
        <v>455</v>
      </c>
      <c r="Q103">
        <v>26679663</v>
      </c>
      <c r="R103" t="s">
        <v>610</v>
      </c>
      <c r="S103" t="s">
        <v>15</v>
      </c>
      <c r="T103" t="s">
        <v>15</v>
      </c>
    </row>
    <row r="104" spans="15:20" x14ac:dyDescent="0.25">
      <c r="O104">
        <v>2463656</v>
      </c>
      <c r="P104" t="s">
        <v>408</v>
      </c>
      <c r="Q104">
        <v>47068531</v>
      </c>
      <c r="R104" t="s">
        <v>609</v>
      </c>
      <c r="S104" t="s">
        <v>20</v>
      </c>
      <c r="T104" t="s">
        <v>20</v>
      </c>
    </row>
    <row r="105" spans="15:20" x14ac:dyDescent="0.25">
      <c r="O105">
        <v>2467904</v>
      </c>
      <c r="P105" t="s">
        <v>312</v>
      </c>
      <c r="Q105">
        <v>47067071</v>
      </c>
      <c r="R105" t="s">
        <v>613</v>
      </c>
      <c r="S105" t="s">
        <v>48</v>
      </c>
      <c r="T105" t="s">
        <v>48</v>
      </c>
    </row>
    <row r="106" spans="15:20" x14ac:dyDescent="0.25">
      <c r="O106">
        <v>2467904</v>
      </c>
      <c r="P106" t="s">
        <v>312</v>
      </c>
      <c r="Q106">
        <v>47067071</v>
      </c>
      <c r="R106" t="s">
        <v>613</v>
      </c>
      <c r="S106" t="s">
        <v>48</v>
      </c>
      <c r="T106" t="s">
        <v>48</v>
      </c>
    </row>
    <row r="107" spans="15:20" x14ac:dyDescent="0.25">
      <c r="O107">
        <v>2478337</v>
      </c>
      <c r="P107" t="s">
        <v>311</v>
      </c>
      <c r="Q107">
        <v>27155064</v>
      </c>
      <c r="R107" t="s">
        <v>610</v>
      </c>
      <c r="S107" t="s">
        <v>48</v>
      </c>
      <c r="T107" t="s">
        <v>48</v>
      </c>
    </row>
    <row r="108" spans="15:20" x14ac:dyDescent="0.25">
      <c r="O108">
        <v>2501716</v>
      </c>
      <c r="P108" t="s">
        <v>340</v>
      </c>
      <c r="Q108">
        <v>75009871</v>
      </c>
      <c r="R108" t="s">
        <v>608</v>
      </c>
      <c r="S108" t="s">
        <v>31</v>
      </c>
      <c r="T108" t="s">
        <v>31</v>
      </c>
    </row>
    <row r="109" spans="15:20" x14ac:dyDescent="0.25">
      <c r="O109">
        <v>2513818</v>
      </c>
      <c r="P109" t="s">
        <v>329</v>
      </c>
      <c r="Q109">
        <v>61924261</v>
      </c>
      <c r="R109" t="s">
        <v>610</v>
      </c>
      <c r="S109" t="s">
        <v>20</v>
      </c>
      <c r="T109" t="s">
        <v>20</v>
      </c>
    </row>
    <row r="110" spans="15:20" x14ac:dyDescent="0.25">
      <c r="O110">
        <v>2524478</v>
      </c>
      <c r="P110" t="s">
        <v>379</v>
      </c>
      <c r="Q110" t="s">
        <v>541</v>
      </c>
      <c r="R110" t="s">
        <v>608</v>
      </c>
      <c r="S110" t="s">
        <v>32</v>
      </c>
      <c r="T110" t="s">
        <v>32</v>
      </c>
    </row>
    <row r="111" spans="15:20" x14ac:dyDescent="0.25">
      <c r="O111">
        <v>2532222</v>
      </c>
      <c r="P111" t="s">
        <v>322</v>
      </c>
      <c r="Q111">
        <v>45770433</v>
      </c>
      <c r="R111" t="s">
        <v>610</v>
      </c>
      <c r="S111" t="s">
        <v>32</v>
      </c>
      <c r="T111" t="s">
        <v>32</v>
      </c>
    </row>
    <row r="112" spans="15:20" x14ac:dyDescent="0.25">
      <c r="O112">
        <v>2594471</v>
      </c>
      <c r="P112" t="s">
        <v>332</v>
      </c>
      <c r="Q112">
        <v>7043732</v>
      </c>
      <c r="R112" t="s">
        <v>610</v>
      </c>
      <c r="S112" t="s">
        <v>15</v>
      </c>
      <c r="T112" t="s">
        <v>15</v>
      </c>
    </row>
    <row r="113" spans="15:20" x14ac:dyDescent="0.25">
      <c r="O113">
        <v>2597232</v>
      </c>
      <c r="P113" t="s">
        <v>308</v>
      </c>
      <c r="Q113">
        <v>26594544</v>
      </c>
      <c r="R113" t="s">
        <v>610</v>
      </c>
      <c r="S113" t="s">
        <v>15</v>
      </c>
      <c r="T113" t="s">
        <v>15</v>
      </c>
    </row>
    <row r="114" spans="15:20" x14ac:dyDescent="0.25">
      <c r="O114">
        <v>2603805</v>
      </c>
      <c r="P114" t="s">
        <v>298</v>
      </c>
      <c r="Q114">
        <v>27240185</v>
      </c>
      <c r="R114" t="s">
        <v>610</v>
      </c>
      <c r="S114" t="s">
        <v>28</v>
      </c>
      <c r="T114" t="s">
        <v>28</v>
      </c>
    </row>
    <row r="115" spans="15:20" x14ac:dyDescent="0.25">
      <c r="O115">
        <v>2606310</v>
      </c>
      <c r="P115" t="s">
        <v>426</v>
      </c>
      <c r="Q115">
        <v>29130140</v>
      </c>
      <c r="R115" t="s">
        <v>619</v>
      </c>
      <c r="S115" t="s">
        <v>8</v>
      </c>
      <c r="T115" t="s">
        <v>8</v>
      </c>
    </row>
    <row r="116" spans="15:20" x14ac:dyDescent="0.25">
      <c r="O116">
        <v>2631419</v>
      </c>
      <c r="P116" t="s">
        <v>602</v>
      </c>
      <c r="Q116">
        <v>28376196</v>
      </c>
      <c r="R116" t="s">
        <v>610</v>
      </c>
      <c r="S116" t="s">
        <v>35</v>
      </c>
      <c r="T116" t="s">
        <v>35</v>
      </c>
    </row>
    <row r="117" spans="15:20" x14ac:dyDescent="0.25">
      <c r="O117">
        <v>2656881</v>
      </c>
      <c r="P117" t="s">
        <v>602</v>
      </c>
      <c r="Q117">
        <v>28376196</v>
      </c>
      <c r="R117" t="s">
        <v>610</v>
      </c>
      <c r="S117" t="s">
        <v>20</v>
      </c>
      <c r="T117" t="s">
        <v>20</v>
      </c>
    </row>
    <row r="118" spans="15:20" x14ac:dyDescent="0.25">
      <c r="O118">
        <v>2663586</v>
      </c>
      <c r="P118" t="s">
        <v>500</v>
      </c>
      <c r="Q118">
        <v>26673622</v>
      </c>
      <c r="R118" t="s">
        <v>610</v>
      </c>
      <c r="S118" t="s">
        <v>605</v>
      </c>
      <c r="T118" t="s">
        <v>605</v>
      </c>
    </row>
    <row r="119" spans="15:20" x14ac:dyDescent="0.25">
      <c r="O119">
        <v>2663586</v>
      </c>
      <c r="P119" t="s">
        <v>500</v>
      </c>
      <c r="Q119">
        <v>26673622</v>
      </c>
      <c r="R119" t="s">
        <v>610</v>
      </c>
      <c r="S119" t="s">
        <v>605</v>
      </c>
      <c r="T119" t="s">
        <v>605</v>
      </c>
    </row>
    <row r="120" spans="15:20" x14ac:dyDescent="0.25">
      <c r="O120">
        <v>2665946</v>
      </c>
      <c r="P120" t="s">
        <v>624</v>
      </c>
      <c r="Q120" t="s">
        <v>625</v>
      </c>
      <c r="R120" t="s">
        <v>619</v>
      </c>
      <c r="S120" t="s">
        <v>605</v>
      </c>
      <c r="T120" t="s">
        <v>605</v>
      </c>
    </row>
    <row r="121" spans="15:20" x14ac:dyDescent="0.25">
      <c r="O121">
        <v>2667652</v>
      </c>
      <c r="P121" t="s">
        <v>502</v>
      </c>
      <c r="Q121">
        <v>46416463</v>
      </c>
      <c r="R121" t="s">
        <v>610</v>
      </c>
      <c r="S121" t="s">
        <v>48</v>
      </c>
      <c r="T121" t="s">
        <v>48</v>
      </c>
    </row>
    <row r="122" spans="15:20" x14ac:dyDescent="0.25">
      <c r="O122">
        <v>2689612</v>
      </c>
      <c r="P122" t="s">
        <v>453</v>
      </c>
      <c r="Q122">
        <v>42727243</v>
      </c>
      <c r="R122" t="s">
        <v>608</v>
      </c>
      <c r="S122" t="s">
        <v>54</v>
      </c>
      <c r="T122" t="s">
        <v>54</v>
      </c>
    </row>
    <row r="123" spans="15:20" x14ac:dyDescent="0.25">
      <c r="O123">
        <v>2713395</v>
      </c>
      <c r="P123" t="s">
        <v>370</v>
      </c>
      <c r="Q123">
        <v>71209921</v>
      </c>
      <c r="R123" t="s">
        <v>608</v>
      </c>
      <c r="S123" t="s">
        <v>6</v>
      </c>
      <c r="T123" t="s">
        <v>6</v>
      </c>
    </row>
    <row r="124" spans="15:20" x14ac:dyDescent="0.25">
      <c r="O124">
        <v>2737309</v>
      </c>
      <c r="P124" t="s">
        <v>387</v>
      </c>
      <c r="Q124">
        <v>24678961</v>
      </c>
      <c r="R124" t="s">
        <v>610</v>
      </c>
      <c r="S124" t="s">
        <v>32</v>
      </c>
      <c r="T124" t="s">
        <v>32</v>
      </c>
    </row>
    <row r="125" spans="15:20" x14ac:dyDescent="0.25">
      <c r="O125">
        <v>2753249</v>
      </c>
      <c r="P125" t="s">
        <v>402</v>
      </c>
      <c r="Q125" t="s">
        <v>546</v>
      </c>
      <c r="R125" t="s">
        <v>610</v>
      </c>
      <c r="S125" t="s">
        <v>1</v>
      </c>
      <c r="T125" t="s">
        <v>1</v>
      </c>
    </row>
    <row r="126" spans="15:20" x14ac:dyDescent="0.25">
      <c r="O126">
        <v>2759388</v>
      </c>
      <c r="P126" t="s">
        <v>369</v>
      </c>
      <c r="Q126">
        <v>86595351</v>
      </c>
      <c r="R126" t="s">
        <v>613</v>
      </c>
      <c r="S126" t="s">
        <v>49</v>
      </c>
      <c r="T126" t="s">
        <v>49</v>
      </c>
    </row>
    <row r="127" spans="15:20" x14ac:dyDescent="0.25">
      <c r="O127">
        <v>2762535</v>
      </c>
      <c r="P127" t="s">
        <v>358</v>
      </c>
      <c r="Q127" t="s">
        <v>538</v>
      </c>
      <c r="R127" t="s">
        <v>608</v>
      </c>
      <c r="S127" t="s">
        <v>30</v>
      </c>
      <c r="T127" t="s">
        <v>30</v>
      </c>
    </row>
    <row r="128" spans="15:20" x14ac:dyDescent="0.25">
      <c r="O128">
        <v>2775351</v>
      </c>
      <c r="P128" t="s">
        <v>606</v>
      </c>
      <c r="Q128">
        <v>48683183</v>
      </c>
      <c r="R128" t="s">
        <v>626</v>
      </c>
      <c r="S128" t="s">
        <v>50</v>
      </c>
      <c r="T128" t="s">
        <v>50</v>
      </c>
    </row>
    <row r="129" spans="15:20" x14ac:dyDescent="0.25">
      <c r="O129">
        <v>2811556</v>
      </c>
      <c r="P129" t="s">
        <v>402</v>
      </c>
      <c r="Q129" t="s">
        <v>546</v>
      </c>
      <c r="R129" t="s">
        <v>610</v>
      </c>
      <c r="S129" t="s">
        <v>15</v>
      </c>
      <c r="T129" t="s">
        <v>15</v>
      </c>
    </row>
    <row r="130" spans="15:20" x14ac:dyDescent="0.25">
      <c r="O130">
        <v>2816595</v>
      </c>
      <c r="P130" t="s">
        <v>492</v>
      </c>
      <c r="Q130">
        <v>71294325</v>
      </c>
      <c r="R130" t="s">
        <v>613</v>
      </c>
      <c r="S130" t="s">
        <v>6</v>
      </c>
      <c r="T130" t="s">
        <v>6</v>
      </c>
    </row>
    <row r="131" spans="15:20" x14ac:dyDescent="0.25">
      <c r="O131">
        <v>2825632</v>
      </c>
      <c r="P131" t="s">
        <v>450</v>
      </c>
      <c r="Q131" t="s">
        <v>571</v>
      </c>
      <c r="R131" t="s">
        <v>612</v>
      </c>
      <c r="S131" t="s">
        <v>6</v>
      </c>
      <c r="T131" t="s">
        <v>6</v>
      </c>
    </row>
    <row r="132" spans="15:20" x14ac:dyDescent="0.25">
      <c r="O132">
        <v>2838414</v>
      </c>
      <c r="P132" t="s">
        <v>315</v>
      </c>
      <c r="Q132">
        <v>67982930</v>
      </c>
      <c r="R132" t="s">
        <v>610</v>
      </c>
      <c r="S132" t="s">
        <v>52</v>
      </c>
      <c r="T132" t="s">
        <v>52</v>
      </c>
    </row>
    <row r="133" spans="15:20" x14ac:dyDescent="0.25">
      <c r="O133">
        <v>2843894</v>
      </c>
      <c r="P133" t="s">
        <v>312</v>
      </c>
      <c r="Q133">
        <v>47067071</v>
      </c>
      <c r="R133" t="s">
        <v>613</v>
      </c>
      <c r="S133" t="s">
        <v>43</v>
      </c>
      <c r="T133" t="s">
        <v>43</v>
      </c>
    </row>
    <row r="134" spans="15:20" x14ac:dyDescent="0.25">
      <c r="O134">
        <v>2846826</v>
      </c>
      <c r="P134" t="s">
        <v>399</v>
      </c>
      <c r="Q134">
        <v>27576612</v>
      </c>
      <c r="R134" t="s">
        <v>610</v>
      </c>
      <c r="S134" t="s">
        <v>18</v>
      </c>
      <c r="T134" t="s">
        <v>18</v>
      </c>
    </row>
    <row r="135" spans="15:20" x14ac:dyDescent="0.25">
      <c r="O135">
        <v>2854357</v>
      </c>
      <c r="P135" t="s">
        <v>518</v>
      </c>
      <c r="Q135">
        <v>71234489</v>
      </c>
      <c r="R135" t="s">
        <v>608</v>
      </c>
      <c r="S135" t="s">
        <v>52</v>
      </c>
      <c r="T135" t="s">
        <v>52</v>
      </c>
    </row>
    <row r="136" spans="15:20" x14ac:dyDescent="0.25">
      <c r="O136">
        <v>2889229</v>
      </c>
      <c r="P136" t="s">
        <v>483</v>
      </c>
      <c r="Q136">
        <v>26610965</v>
      </c>
      <c r="R136" t="s">
        <v>610</v>
      </c>
      <c r="S136" t="s">
        <v>15</v>
      </c>
      <c r="T136" t="s">
        <v>15</v>
      </c>
    </row>
    <row r="137" spans="15:20" x14ac:dyDescent="0.25">
      <c r="O137">
        <v>2889779</v>
      </c>
      <c r="P137" t="s">
        <v>316</v>
      </c>
      <c r="Q137" t="s">
        <v>530</v>
      </c>
      <c r="R137" t="s">
        <v>608</v>
      </c>
      <c r="S137" t="s">
        <v>605</v>
      </c>
      <c r="T137" t="s">
        <v>605</v>
      </c>
    </row>
    <row r="138" spans="15:20" x14ac:dyDescent="0.25">
      <c r="O138">
        <v>2900164</v>
      </c>
      <c r="P138" t="s">
        <v>306</v>
      </c>
      <c r="Q138">
        <v>27656535</v>
      </c>
      <c r="R138" t="s">
        <v>619</v>
      </c>
      <c r="S138" t="s">
        <v>605</v>
      </c>
      <c r="T138" t="s">
        <v>605</v>
      </c>
    </row>
    <row r="139" spans="15:20" x14ac:dyDescent="0.25">
      <c r="O139">
        <v>2928939</v>
      </c>
      <c r="P139" t="s">
        <v>509</v>
      </c>
      <c r="Q139">
        <v>18623433</v>
      </c>
      <c r="R139" t="s">
        <v>610</v>
      </c>
      <c r="S139" t="s">
        <v>15</v>
      </c>
      <c r="T139" t="s">
        <v>15</v>
      </c>
    </row>
    <row r="140" spans="15:20" x14ac:dyDescent="0.25">
      <c r="O140">
        <v>2932015</v>
      </c>
      <c r="P140" t="s">
        <v>513</v>
      </c>
      <c r="Q140" t="s">
        <v>585</v>
      </c>
      <c r="R140" t="s">
        <v>610</v>
      </c>
      <c r="S140" t="s">
        <v>50</v>
      </c>
      <c r="T140" t="s">
        <v>50</v>
      </c>
    </row>
    <row r="141" spans="15:20" x14ac:dyDescent="0.25">
      <c r="O141">
        <v>2971256</v>
      </c>
      <c r="P141" t="s">
        <v>367</v>
      </c>
      <c r="Q141">
        <v>71229124</v>
      </c>
      <c r="R141" t="s">
        <v>608</v>
      </c>
      <c r="S141" t="s">
        <v>32</v>
      </c>
      <c r="T141" t="s">
        <v>32</v>
      </c>
    </row>
    <row r="142" spans="15:20" x14ac:dyDescent="0.25">
      <c r="O142">
        <v>2991458</v>
      </c>
      <c r="P142" t="s">
        <v>452</v>
      </c>
      <c r="Q142" t="s">
        <v>573</v>
      </c>
      <c r="R142" t="s">
        <v>610</v>
      </c>
      <c r="S142" t="s">
        <v>43</v>
      </c>
      <c r="T142" t="s">
        <v>43</v>
      </c>
    </row>
    <row r="143" spans="15:20" x14ac:dyDescent="0.25">
      <c r="O143">
        <v>2995706</v>
      </c>
      <c r="P143" t="s">
        <v>496</v>
      </c>
      <c r="Q143">
        <v>29043913</v>
      </c>
      <c r="R143" t="s">
        <v>610</v>
      </c>
      <c r="S143" t="s">
        <v>15</v>
      </c>
      <c r="T143" t="s">
        <v>15</v>
      </c>
    </row>
    <row r="144" spans="15:20" x14ac:dyDescent="0.25">
      <c r="O144">
        <v>2997865</v>
      </c>
      <c r="P144" t="s">
        <v>347</v>
      </c>
      <c r="Q144">
        <v>44685165</v>
      </c>
      <c r="R144" t="s">
        <v>608</v>
      </c>
      <c r="S144" t="s">
        <v>15</v>
      </c>
      <c r="T144" t="s">
        <v>15</v>
      </c>
    </row>
    <row r="145" spans="15:20" x14ac:dyDescent="0.25">
      <c r="O145">
        <v>2998125</v>
      </c>
      <c r="P145" t="s">
        <v>313</v>
      </c>
      <c r="Q145">
        <v>27395286</v>
      </c>
      <c r="R145" t="s">
        <v>610</v>
      </c>
      <c r="S145" t="s">
        <v>8</v>
      </c>
      <c r="T145" t="s">
        <v>8</v>
      </c>
    </row>
    <row r="146" spans="15:20" x14ac:dyDescent="0.25">
      <c r="O146">
        <v>3035071</v>
      </c>
      <c r="P146" t="s">
        <v>352</v>
      </c>
      <c r="Q146">
        <v>70539456</v>
      </c>
      <c r="R146" t="s">
        <v>613</v>
      </c>
      <c r="S146" t="s">
        <v>32</v>
      </c>
      <c r="T146" t="s">
        <v>32</v>
      </c>
    </row>
    <row r="147" spans="15:20" x14ac:dyDescent="0.25">
      <c r="O147">
        <v>3044566</v>
      </c>
      <c r="P147" t="s">
        <v>395</v>
      </c>
      <c r="Q147">
        <v>48678767</v>
      </c>
      <c r="R147" t="s">
        <v>610</v>
      </c>
      <c r="S147" t="s">
        <v>20</v>
      </c>
      <c r="T147" t="s">
        <v>20</v>
      </c>
    </row>
    <row r="148" spans="15:20" x14ac:dyDescent="0.25">
      <c r="O148">
        <v>3056000</v>
      </c>
      <c r="P148" t="s">
        <v>302</v>
      </c>
      <c r="Q148" t="s">
        <v>526</v>
      </c>
      <c r="R148" t="s">
        <v>613</v>
      </c>
      <c r="S148" t="s">
        <v>31</v>
      </c>
      <c r="T148" t="s">
        <v>31</v>
      </c>
    </row>
    <row r="149" spans="15:20" x14ac:dyDescent="0.25">
      <c r="O149">
        <v>3074336</v>
      </c>
      <c r="P149" t="s">
        <v>518</v>
      </c>
      <c r="Q149">
        <v>71234489</v>
      </c>
      <c r="R149" t="s">
        <v>608</v>
      </c>
      <c r="S149" t="s">
        <v>26</v>
      </c>
      <c r="T149" t="s">
        <v>26</v>
      </c>
    </row>
    <row r="150" spans="15:20" x14ac:dyDescent="0.25">
      <c r="O150">
        <v>3077249</v>
      </c>
      <c r="P150" t="s">
        <v>311</v>
      </c>
      <c r="Q150">
        <v>27155064</v>
      </c>
      <c r="R150" t="s">
        <v>610</v>
      </c>
      <c r="S150" t="s">
        <v>1</v>
      </c>
      <c r="T150" t="s">
        <v>1</v>
      </c>
    </row>
    <row r="151" spans="15:20" x14ac:dyDescent="0.25">
      <c r="O151">
        <v>3077249</v>
      </c>
      <c r="P151" t="s">
        <v>311</v>
      </c>
      <c r="Q151">
        <v>27155064</v>
      </c>
      <c r="R151" t="s">
        <v>610</v>
      </c>
      <c r="S151" t="s">
        <v>605</v>
      </c>
      <c r="T151" t="s">
        <v>605</v>
      </c>
    </row>
    <row r="152" spans="15:20" x14ac:dyDescent="0.25">
      <c r="O152">
        <v>3088779</v>
      </c>
      <c r="P152" t="s">
        <v>421</v>
      </c>
      <c r="Q152">
        <v>70855811</v>
      </c>
      <c r="R152" t="s">
        <v>610</v>
      </c>
      <c r="S152" t="s">
        <v>41</v>
      </c>
      <c r="T152" t="s">
        <v>41</v>
      </c>
    </row>
    <row r="153" spans="15:20" x14ac:dyDescent="0.25">
      <c r="O153">
        <v>3091142</v>
      </c>
      <c r="P153" t="s">
        <v>627</v>
      </c>
      <c r="Q153" t="s">
        <v>582</v>
      </c>
      <c r="R153" t="s">
        <v>619</v>
      </c>
      <c r="S153" t="s">
        <v>605</v>
      </c>
      <c r="T153" t="s">
        <v>605</v>
      </c>
    </row>
    <row r="154" spans="15:20" x14ac:dyDescent="0.25">
      <c r="O154">
        <v>3101074</v>
      </c>
      <c r="P154" t="s">
        <v>418</v>
      </c>
      <c r="Q154" t="s">
        <v>628</v>
      </c>
      <c r="R154" t="s">
        <v>610</v>
      </c>
      <c r="S154" t="s">
        <v>6</v>
      </c>
      <c r="T154" t="s">
        <v>6</v>
      </c>
    </row>
    <row r="155" spans="15:20" x14ac:dyDescent="0.25">
      <c r="O155">
        <v>3123950</v>
      </c>
      <c r="P155" t="s">
        <v>362</v>
      </c>
      <c r="Q155">
        <v>47002654</v>
      </c>
      <c r="R155" t="s">
        <v>613</v>
      </c>
      <c r="S155" t="s">
        <v>32</v>
      </c>
      <c r="T155" t="s">
        <v>32</v>
      </c>
    </row>
    <row r="156" spans="15:20" x14ac:dyDescent="0.25">
      <c r="O156">
        <v>3139309</v>
      </c>
      <c r="P156" t="s">
        <v>449</v>
      </c>
      <c r="Q156" t="s">
        <v>570</v>
      </c>
      <c r="R156" t="s">
        <v>613</v>
      </c>
      <c r="S156" t="s">
        <v>31</v>
      </c>
      <c r="T156" t="s">
        <v>31</v>
      </c>
    </row>
    <row r="157" spans="15:20" x14ac:dyDescent="0.25">
      <c r="O157">
        <v>3145373</v>
      </c>
      <c r="P157" t="s">
        <v>397</v>
      </c>
      <c r="Q157">
        <v>27368921</v>
      </c>
      <c r="R157" t="s">
        <v>610</v>
      </c>
      <c r="S157" t="s">
        <v>32</v>
      </c>
      <c r="T157" t="s">
        <v>32</v>
      </c>
    </row>
    <row r="158" spans="15:20" x14ac:dyDescent="0.25">
      <c r="O158">
        <v>3146127</v>
      </c>
      <c r="P158" t="s">
        <v>453</v>
      </c>
      <c r="Q158">
        <v>42727243</v>
      </c>
      <c r="R158" t="s">
        <v>608</v>
      </c>
      <c r="S158" t="s">
        <v>30</v>
      </c>
      <c r="T158" t="s">
        <v>30</v>
      </c>
    </row>
    <row r="159" spans="15:20" x14ac:dyDescent="0.25">
      <c r="O159">
        <v>3208168</v>
      </c>
      <c r="P159" t="s">
        <v>403</v>
      </c>
      <c r="Q159" t="s">
        <v>547</v>
      </c>
      <c r="R159" t="s">
        <v>610</v>
      </c>
      <c r="S159" t="s">
        <v>15</v>
      </c>
      <c r="T159" t="s">
        <v>15</v>
      </c>
    </row>
    <row r="160" spans="15:20" x14ac:dyDescent="0.25">
      <c r="O160">
        <v>3209491</v>
      </c>
      <c r="P160" t="s">
        <v>491</v>
      </c>
      <c r="Q160">
        <v>24220868</v>
      </c>
      <c r="R160" t="s">
        <v>619</v>
      </c>
      <c r="S160" t="s">
        <v>31</v>
      </c>
      <c r="T160" t="s">
        <v>31</v>
      </c>
    </row>
    <row r="161" spans="15:20" x14ac:dyDescent="0.25">
      <c r="O161">
        <v>3225877</v>
      </c>
      <c r="P161" t="s">
        <v>371</v>
      </c>
      <c r="Q161">
        <v>69785007</v>
      </c>
      <c r="R161" t="s">
        <v>608</v>
      </c>
      <c r="S161" t="s">
        <v>31</v>
      </c>
      <c r="T161" t="s">
        <v>31</v>
      </c>
    </row>
    <row r="162" spans="15:20" x14ac:dyDescent="0.25">
      <c r="O162">
        <v>3245488</v>
      </c>
      <c r="P162" t="s">
        <v>338</v>
      </c>
      <c r="Q162">
        <v>48677787</v>
      </c>
      <c r="R162" t="s">
        <v>613</v>
      </c>
      <c r="S162" t="s">
        <v>31</v>
      </c>
      <c r="T162" t="s">
        <v>31</v>
      </c>
    </row>
    <row r="163" spans="15:20" x14ac:dyDescent="0.25">
      <c r="O163">
        <v>3281824</v>
      </c>
      <c r="P163" t="s">
        <v>424</v>
      </c>
      <c r="Q163">
        <v>25617401</v>
      </c>
      <c r="R163" t="s">
        <v>610</v>
      </c>
      <c r="S163" t="s">
        <v>52</v>
      </c>
      <c r="T163" t="s">
        <v>52</v>
      </c>
    </row>
    <row r="164" spans="15:20" x14ac:dyDescent="0.25">
      <c r="O164">
        <v>3289798</v>
      </c>
      <c r="P164" t="s">
        <v>390</v>
      </c>
      <c r="Q164" t="s">
        <v>542</v>
      </c>
      <c r="R164" t="s">
        <v>608</v>
      </c>
      <c r="S164" t="s">
        <v>31</v>
      </c>
      <c r="T164" t="s">
        <v>31</v>
      </c>
    </row>
    <row r="165" spans="15:20" x14ac:dyDescent="0.25">
      <c r="O165">
        <v>3316135</v>
      </c>
      <c r="P165" t="s">
        <v>362</v>
      </c>
      <c r="Q165">
        <v>47002654</v>
      </c>
      <c r="R165" t="s">
        <v>613</v>
      </c>
      <c r="S165" t="s">
        <v>605</v>
      </c>
      <c r="T165" t="s">
        <v>605</v>
      </c>
    </row>
    <row r="166" spans="15:20" x14ac:dyDescent="0.25">
      <c r="O166">
        <v>3316328</v>
      </c>
      <c r="P166" t="s">
        <v>426</v>
      </c>
      <c r="Q166">
        <v>29130140</v>
      </c>
      <c r="R166" t="s">
        <v>619</v>
      </c>
      <c r="S166" t="s">
        <v>605</v>
      </c>
      <c r="T166" t="s">
        <v>605</v>
      </c>
    </row>
    <row r="167" spans="15:20" x14ac:dyDescent="0.25">
      <c r="O167">
        <v>3316328</v>
      </c>
      <c r="P167" t="s">
        <v>426</v>
      </c>
      <c r="Q167">
        <v>29130140</v>
      </c>
      <c r="R167" t="s">
        <v>619</v>
      </c>
      <c r="S167" t="s">
        <v>605</v>
      </c>
      <c r="T167" t="s">
        <v>605</v>
      </c>
    </row>
    <row r="168" spans="15:20" x14ac:dyDescent="0.25">
      <c r="O168">
        <v>3321441</v>
      </c>
      <c r="P168" t="s">
        <v>629</v>
      </c>
      <c r="Q168" t="s">
        <v>583</v>
      </c>
      <c r="R168" t="s">
        <v>610</v>
      </c>
      <c r="S168" t="s">
        <v>1</v>
      </c>
      <c r="T168" t="s">
        <v>1</v>
      </c>
    </row>
    <row r="169" spans="15:20" x14ac:dyDescent="0.25">
      <c r="O169">
        <v>3367359</v>
      </c>
      <c r="P169" t="s">
        <v>518</v>
      </c>
      <c r="Q169">
        <v>71234489</v>
      </c>
      <c r="R169" t="s">
        <v>608</v>
      </c>
      <c r="S169" t="s">
        <v>51</v>
      </c>
      <c r="T169" t="s">
        <v>51</v>
      </c>
    </row>
    <row r="170" spans="15:20" x14ac:dyDescent="0.25">
      <c r="O170">
        <v>3378845</v>
      </c>
      <c r="P170" t="s">
        <v>370</v>
      </c>
      <c r="Q170">
        <v>71209921</v>
      </c>
      <c r="R170" t="s">
        <v>608</v>
      </c>
      <c r="S170" t="s">
        <v>32</v>
      </c>
      <c r="T170" t="s">
        <v>32</v>
      </c>
    </row>
    <row r="171" spans="15:20" x14ac:dyDescent="0.25">
      <c r="O171">
        <v>3397992</v>
      </c>
      <c r="P171" t="s">
        <v>454</v>
      </c>
      <c r="Q171">
        <v>26623064</v>
      </c>
      <c r="R171" t="s">
        <v>610</v>
      </c>
      <c r="S171" t="s">
        <v>20</v>
      </c>
      <c r="T171" t="s">
        <v>20</v>
      </c>
    </row>
    <row r="172" spans="15:20" x14ac:dyDescent="0.25">
      <c r="O172">
        <v>3419152</v>
      </c>
      <c r="P172" t="s">
        <v>357</v>
      </c>
      <c r="Q172">
        <v>71234454</v>
      </c>
      <c r="R172" t="s">
        <v>608</v>
      </c>
      <c r="S172" t="s">
        <v>54</v>
      </c>
      <c r="T172" t="s">
        <v>54</v>
      </c>
    </row>
    <row r="173" spans="15:20" x14ac:dyDescent="0.25">
      <c r="O173">
        <v>3419852</v>
      </c>
      <c r="P173" t="s">
        <v>404</v>
      </c>
      <c r="Q173">
        <v>47514329</v>
      </c>
      <c r="R173" t="s">
        <v>609</v>
      </c>
      <c r="S173" t="s">
        <v>49</v>
      </c>
      <c r="T173" t="s">
        <v>49</v>
      </c>
    </row>
    <row r="174" spans="15:20" x14ac:dyDescent="0.25">
      <c r="O174">
        <v>3426045</v>
      </c>
      <c r="P174" t="s">
        <v>430</v>
      </c>
      <c r="Q174" t="s">
        <v>552</v>
      </c>
      <c r="R174" t="s">
        <v>620</v>
      </c>
      <c r="S174" t="s">
        <v>6</v>
      </c>
      <c r="T174" t="s">
        <v>6</v>
      </c>
    </row>
    <row r="175" spans="15:20" x14ac:dyDescent="0.25">
      <c r="O175">
        <v>3438039</v>
      </c>
      <c r="P175" t="s">
        <v>364</v>
      </c>
      <c r="Q175">
        <v>49534955</v>
      </c>
      <c r="R175" t="s">
        <v>608</v>
      </c>
      <c r="S175" t="s">
        <v>31</v>
      </c>
      <c r="T175" t="s">
        <v>31</v>
      </c>
    </row>
    <row r="176" spans="15:20" x14ac:dyDescent="0.25">
      <c r="O176">
        <v>3441985</v>
      </c>
      <c r="P176" t="s">
        <v>299</v>
      </c>
      <c r="Q176" t="s">
        <v>525</v>
      </c>
      <c r="R176" t="s">
        <v>610</v>
      </c>
      <c r="S176" t="s">
        <v>32</v>
      </c>
      <c r="T176" t="s">
        <v>32</v>
      </c>
    </row>
    <row r="177" spans="15:20" x14ac:dyDescent="0.25">
      <c r="O177">
        <v>3449343</v>
      </c>
      <c r="P177" t="s">
        <v>630</v>
      </c>
      <c r="Q177">
        <v>26115841</v>
      </c>
      <c r="R177" t="s">
        <v>610</v>
      </c>
      <c r="S177" t="s">
        <v>26</v>
      </c>
      <c r="T177" t="s">
        <v>26</v>
      </c>
    </row>
    <row r="178" spans="15:20" x14ac:dyDescent="0.25">
      <c r="O178">
        <v>3461228</v>
      </c>
      <c r="P178" t="s">
        <v>485</v>
      </c>
      <c r="Q178">
        <v>26631628</v>
      </c>
      <c r="R178" t="s">
        <v>610</v>
      </c>
      <c r="S178" t="s">
        <v>15</v>
      </c>
      <c r="T178" t="s">
        <v>15</v>
      </c>
    </row>
    <row r="179" spans="15:20" x14ac:dyDescent="0.25">
      <c r="O179">
        <v>3497041</v>
      </c>
      <c r="P179" t="s">
        <v>350</v>
      </c>
      <c r="Q179" t="s">
        <v>535</v>
      </c>
      <c r="R179" t="s">
        <v>608</v>
      </c>
      <c r="S179" t="s">
        <v>32</v>
      </c>
      <c r="T179" t="s">
        <v>32</v>
      </c>
    </row>
    <row r="180" spans="15:20" x14ac:dyDescent="0.25">
      <c r="O180">
        <v>3507843</v>
      </c>
      <c r="P180" t="s">
        <v>344</v>
      </c>
      <c r="Q180">
        <v>71209905</v>
      </c>
      <c r="R180" t="s">
        <v>608</v>
      </c>
      <c r="S180" t="s">
        <v>31</v>
      </c>
      <c r="T180" t="s">
        <v>31</v>
      </c>
    </row>
    <row r="181" spans="15:20" x14ac:dyDescent="0.25">
      <c r="O181">
        <v>3508589</v>
      </c>
      <c r="P181" t="s">
        <v>600</v>
      </c>
      <c r="Q181">
        <v>24840602</v>
      </c>
      <c r="R181" t="s">
        <v>619</v>
      </c>
      <c r="S181" t="s">
        <v>20</v>
      </c>
      <c r="T181" t="s">
        <v>20</v>
      </c>
    </row>
    <row r="182" spans="15:20" x14ac:dyDescent="0.25">
      <c r="O182">
        <v>3532986</v>
      </c>
      <c r="P182" t="s">
        <v>479</v>
      </c>
      <c r="Q182">
        <v>26594633</v>
      </c>
      <c r="R182" t="s">
        <v>610</v>
      </c>
      <c r="S182" t="s">
        <v>52</v>
      </c>
      <c r="T182" t="s">
        <v>52</v>
      </c>
    </row>
    <row r="183" spans="15:20" x14ac:dyDescent="0.25">
      <c r="O183">
        <v>3532986</v>
      </c>
      <c r="P183" t="s">
        <v>479</v>
      </c>
      <c r="Q183">
        <v>26594633</v>
      </c>
      <c r="R183" t="s">
        <v>610</v>
      </c>
      <c r="S183" t="s">
        <v>52</v>
      </c>
      <c r="T183" t="s">
        <v>52</v>
      </c>
    </row>
    <row r="184" spans="15:20" x14ac:dyDescent="0.25">
      <c r="O184">
        <v>3554399</v>
      </c>
      <c r="P184" t="s">
        <v>312</v>
      </c>
      <c r="Q184">
        <v>47067071</v>
      </c>
      <c r="R184" t="s">
        <v>613</v>
      </c>
      <c r="S184" t="s">
        <v>6</v>
      </c>
      <c r="T184" t="s">
        <v>6</v>
      </c>
    </row>
    <row r="185" spans="15:20" x14ac:dyDescent="0.25">
      <c r="O185">
        <v>3577415</v>
      </c>
      <c r="P185" t="s">
        <v>407</v>
      </c>
      <c r="Q185">
        <v>47072989</v>
      </c>
      <c r="R185" t="s">
        <v>609</v>
      </c>
      <c r="S185" t="s">
        <v>1</v>
      </c>
      <c r="T185" t="s">
        <v>1</v>
      </c>
    </row>
    <row r="186" spans="15:20" x14ac:dyDescent="0.25">
      <c r="O186">
        <v>3596614</v>
      </c>
      <c r="P186" t="s">
        <v>353</v>
      </c>
      <c r="Q186">
        <v>49534963</v>
      </c>
      <c r="R186" t="s">
        <v>608</v>
      </c>
      <c r="S186" t="s">
        <v>31</v>
      </c>
      <c r="T186" t="s">
        <v>31</v>
      </c>
    </row>
    <row r="187" spans="15:20" x14ac:dyDescent="0.25">
      <c r="O187">
        <v>3613698</v>
      </c>
      <c r="P187" t="s">
        <v>425</v>
      </c>
      <c r="Q187">
        <v>26708451</v>
      </c>
      <c r="R187" t="s">
        <v>610</v>
      </c>
      <c r="S187" t="s">
        <v>48</v>
      </c>
      <c r="T187" t="s">
        <v>48</v>
      </c>
    </row>
    <row r="188" spans="15:20" x14ac:dyDescent="0.25">
      <c r="O188">
        <v>3619641</v>
      </c>
      <c r="P188" t="s">
        <v>298</v>
      </c>
      <c r="Q188">
        <v>27240185</v>
      </c>
      <c r="R188" t="s">
        <v>610</v>
      </c>
      <c r="S188" t="s">
        <v>49</v>
      </c>
      <c r="T188" t="s">
        <v>49</v>
      </c>
    </row>
    <row r="189" spans="15:20" x14ac:dyDescent="0.25">
      <c r="O189">
        <v>3637858</v>
      </c>
      <c r="P189" t="s">
        <v>313</v>
      </c>
      <c r="Q189">
        <v>27395286</v>
      </c>
      <c r="R189" t="s">
        <v>610</v>
      </c>
      <c r="S189" t="s">
        <v>15</v>
      </c>
      <c r="T189" t="s">
        <v>15</v>
      </c>
    </row>
    <row r="190" spans="15:20" x14ac:dyDescent="0.25">
      <c r="O190">
        <v>3641763</v>
      </c>
      <c r="P190" t="s">
        <v>306</v>
      </c>
      <c r="Q190">
        <v>27656535</v>
      </c>
      <c r="R190" t="s">
        <v>619</v>
      </c>
      <c r="S190" t="s">
        <v>32</v>
      </c>
      <c r="T190" t="s">
        <v>32</v>
      </c>
    </row>
    <row r="191" spans="15:20" x14ac:dyDescent="0.25">
      <c r="O191">
        <v>3645408</v>
      </c>
      <c r="P191" t="s">
        <v>429</v>
      </c>
      <c r="Q191" t="s">
        <v>551</v>
      </c>
      <c r="R191" t="s">
        <v>620</v>
      </c>
      <c r="S191" t="s">
        <v>6</v>
      </c>
      <c r="T191" t="s">
        <v>6</v>
      </c>
    </row>
    <row r="192" spans="15:20" x14ac:dyDescent="0.25">
      <c r="O192">
        <v>3689376</v>
      </c>
      <c r="P192" t="s">
        <v>465</v>
      </c>
      <c r="Q192">
        <v>71294481</v>
      </c>
      <c r="R192" t="s">
        <v>620</v>
      </c>
      <c r="S192" t="s">
        <v>6</v>
      </c>
      <c r="T192" t="s">
        <v>6</v>
      </c>
    </row>
    <row r="193" spans="15:20" x14ac:dyDescent="0.25">
      <c r="O193">
        <v>3706758</v>
      </c>
      <c r="P193" t="s">
        <v>476</v>
      </c>
      <c r="Q193">
        <v>67984860</v>
      </c>
      <c r="R193" t="s">
        <v>610</v>
      </c>
      <c r="S193" t="s">
        <v>50</v>
      </c>
      <c r="T193" t="s">
        <v>50</v>
      </c>
    </row>
    <row r="194" spans="15:20" x14ac:dyDescent="0.25">
      <c r="O194">
        <v>3729885</v>
      </c>
      <c r="P194" t="s">
        <v>357</v>
      </c>
      <c r="Q194">
        <v>71234454</v>
      </c>
      <c r="R194" t="s">
        <v>608</v>
      </c>
      <c r="S194" t="s">
        <v>35</v>
      </c>
      <c r="T194" t="s">
        <v>35</v>
      </c>
    </row>
    <row r="195" spans="15:20" x14ac:dyDescent="0.25">
      <c r="O195">
        <v>3734500</v>
      </c>
      <c r="P195" t="s">
        <v>464</v>
      </c>
      <c r="Q195">
        <v>27641163</v>
      </c>
      <c r="R195" t="s">
        <v>610</v>
      </c>
      <c r="S195" t="s">
        <v>6</v>
      </c>
      <c r="T195" t="s">
        <v>6</v>
      </c>
    </row>
    <row r="196" spans="15:20" x14ac:dyDescent="0.25">
      <c r="O196">
        <v>3754014</v>
      </c>
      <c r="P196" t="s">
        <v>404</v>
      </c>
      <c r="Q196">
        <v>47514329</v>
      </c>
      <c r="R196" t="s">
        <v>609</v>
      </c>
      <c r="S196" t="s">
        <v>20</v>
      </c>
      <c r="T196" t="s">
        <v>20</v>
      </c>
    </row>
    <row r="197" spans="15:20" x14ac:dyDescent="0.25">
      <c r="O197">
        <v>3762482</v>
      </c>
      <c r="P197" t="s">
        <v>601</v>
      </c>
      <c r="Q197" t="s">
        <v>528</v>
      </c>
      <c r="R197" t="s">
        <v>610</v>
      </c>
      <c r="S197" t="s">
        <v>20</v>
      </c>
      <c r="T197" t="s">
        <v>20</v>
      </c>
    </row>
    <row r="198" spans="15:20" x14ac:dyDescent="0.25">
      <c r="O198">
        <v>3786459</v>
      </c>
      <c r="P198" t="s">
        <v>326</v>
      </c>
      <c r="Q198">
        <v>42744326</v>
      </c>
      <c r="R198" t="s">
        <v>609</v>
      </c>
      <c r="S198" t="s">
        <v>26</v>
      </c>
      <c r="T198" t="s">
        <v>26</v>
      </c>
    </row>
    <row r="199" spans="15:20" x14ac:dyDescent="0.25">
      <c r="O199">
        <v>3786619</v>
      </c>
      <c r="P199" t="s">
        <v>326</v>
      </c>
      <c r="Q199">
        <v>42744326</v>
      </c>
      <c r="R199" t="s">
        <v>609</v>
      </c>
      <c r="S199" t="s">
        <v>30</v>
      </c>
      <c r="T199" t="s">
        <v>30</v>
      </c>
    </row>
    <row r="200" spans="15:20" x14ac:dyDescent="0.25">
      <c r="O200">
        <v>3789317</v>
      </c>
      <c r="P200" t="s">
        <v>518</v>
      </c>
      <c r="Q200">
        <v>71234489</v>
      </c>
      <c r="R200" t="s">
        <v>608</v>
      </c>
      <c r="S200" t="s">
        <v>15</v>
      </c>
      <c r="T200" t="s">
        <v>15</v>
      </c>
    </row>
    <row r="201" spans="15:20" x14ac:dyDescent="0.25">
      <c r="O201">
        <v>3796210</v>
      </c>
      <c r="P201" t="s">
        <v>472</v>
      </c>
      <c r="Q201">
        <v>71459251</v>
      </c>
      <c r="R201" t="s">
        <v>613</v>
      </c>
      <c r="S201" t="s">
        <v>43</v>
      </c>
      <c r="T201" t="s">
        <v>43</v>
      </c>
    </row>
    <row r="202" spans="15:20" x14ac:dyDescent="0.25">
      <c r="O202">
        <v>3815438</v>
      </c>
      <c r="P202" t="s">
        <v>487</v>
      </c>
      <c r="Q202">
        <v>68996543</v>
      </c>
      <c r="R202" t="s">
        <v>610</v>
      </c>
      <c r="S202" t="s">
        <v>52</v>
      </c>
      <c r="T202" t="s">
        <v>52</v>
      </c>
    </row>
    <row r="203" spans="15:20" x14ac:dyDescent="0.25">
      <c r="O203">
        <v>3819128</v>
      </c>
      <c r="P203" t="s">
        <v>410</v>
      </c>
      <c r="Q203" t="s">
        <v>548</v>
      </c>
      <c r="R203" t="s">
        <v>610</v>
      </c>
      <c r="S203" t="s">
        <v>6</v>
      </c>
      <c r="T203" t="s">
        <v>6</v>
      </c>
    </row>
    <row r="204" spans="15:20" x14ac:dyDescent="0.25">
      <c r="O204">
        <v>3837595</v>
      </c>
      <c r="P204" t="s">
        <v>301</v>
      </c>
      <c r="Q204">
        <v>27226751</v>
      </c>
      <c r="R204" t="s">
        <v>610</v>
      </c>
      <c r="S204" t="s">
        <v>605</v>
      </c>
      <c r="T204" t="s">
        <v>605</v>
      </c>
    </row>
    <row r="205" spans="15:20" x14ac:dyDescent="0.25">
      <c r="O205">
        <v>3879478</v>
      </c>
      <c r="P205" t="s">
        <v>631</v>
      </c>
      <c r="Q205">
        <v>70824282</v>
      </c>
      <c r="R205" t="s">
        <v>613</v>
      </c>
      <c r="S205" t="s">
        <v>32</v>
      </c>
      <c r="T205" t="s">
        <v>32</v>
      </c>
    </row>
    <row r="206" spans="15:20" x14ac:dyDescent="0.25">
      <c r="O206">
        <v>3923580</v>
      </c>
      <c r="P206" t="s">
        <v>399</v>
      </c>
      <c r="Q206">
        <v>27576612</v>
      </c>
      <c r="R206" t="s">
        <v>610</v>
      </c>
      <c r="S206" t="s">
        <v>28</v>
      </c>
      <c r="T206" t="s">
        <v>28</v>
      </c>
    </row>
    <row r="207" spans="15:20" x14ac:dyDescent="0.25">
      <c r="O207">
        <v>3930580</v>
      </c>
      <c r="P207" t="s">
        <v>461</v>
      </c>
      <c r="Q207">
        <v>49543547</v>
      </c>
      <c r="R207" t="s">
        <v>609</v>
      </c>
      <c r="S207" t="s">
        <v>40</v>
      </c>
      <c r="T207" t="s">
        <v>40</v>
      </c>
    </row>
    <row r="208" spans="15:20" x14ac:dyDescent="0.25">
      <c r="O208">
        <v>3948345</v>
      </c>
      <c r="P208" t="s">
        <v>458</v>
      </c>
      <c r="Q208" t="s">
        <v>576</v>
      </c>
      <c r="R208" t="s">
        <v>632</v>
      </c>
      <c r="S208" t="s">
        <v>6</v>
      </c>
      <c r="T208" t="s">
        <v>6</v>
      </c>
    </row>
    <row r="209" spans="15:20" x14ac:dyDescent="0.25">
      <c r="O209">
        <v>3962921</v>
      </c>
      <c r="P209" t="s">
        <v>399</v>
      </c>
      <c r="Q209">
        <v>27576612</v>
      </c>
      <c r="R209" t="s">
        <v>610</v>
      </c>
      <c r="S209" t="s">
        <v>35</v>
      </c>
      <c r="T209" t="s">
        <v>35</v>
      </c>
    </row>
    <row r="210" spans="15:20" x14ac:dyDescent="0.25">
      <c r="O210">
        <v>3974577</v>
      </c>
      <c r="P210" t="s">
        <v>461</v>
      </c>
      <c r="Q210">
        <v>49543547</v>
      </c>
      <c r="R210" t="s">
        <v>609</v>
      </c>
      <c r="S210" t="s">
        <v>46</v>
      </c>
      <c r="T210" t="s">
        <v>46</v>
      </c>
    </row>
    <row r="211" spans="15:20" x14ac:dyDescent="0.25">
      <c r="O211">
        <v>3977758</v>
      </c>
      <c r="P211" t="s">
        <v>515</v>
      </c>
      <c r="Q211">
        <v>71229051</v>
      </c>
      <c r="R211" t="s">
        <v>608</v>
      </c>
      <c r="S211" t="s">
        <v>30</v>
      </c>
      <c r="T211" t="s">
        <v>30</v>
      </c>
    </row>
    <row r="212" spans="15:20" x14ac:dyDescent="0.25">
      <c r="O212">
        <v>3984480</v>
      </c>
      <c r="P212" t="s">
        <v>315</v>
      </c>
      <c r="Q212">
        <v>67982930</v>
      </c>
      <c r="R212" t="s">
        <v>610</v>
      </c>
      <c r="S212" t="s">
        <v>48</v>
      </c>
      <c r="T212" t="s">
        <v>48</v>
      </c>
    </row>
    <row r="213" spans="15:20" x14ac:dyDescent="0.25">
      <c r="O213">
        <v>3995396</v>
      </c>
      <c r="P213" t="s">
        <v>304</v>
      </c>
      <c r="Q213">
        <v>43873499</v>
      </c>
      <c r="R213" t="s">
        <v>609</v>
      </c>
      <c r="S213" t="s">
        <v>26</v>
      </c>
      <c r="T213" t="s">
        <v>26</v>
      </c>
    </row>
    <row r="214" spans="15:20" x14ac:dyDescent="0.25">
      <c r="O214">
        <v>4053538</v>
      </c>
      <c r="P214" t="s">
        <v>357</v>
      </c>
      <c r="Q214">
        <v>71234454</v>
      </c>
      <c r="R214" t="s">
        <v>608</v>
      </c>
      <c r="S214" t="s">
        <v>30</v>
      </c>
      <c r="T214" t="s">
        <v>30</v>
      </c>
    </row>
    <row r="215" spans="15:20" x14ac:dyDescent="0.25">
      <c r="O215">
        <v>4053970</v>
      </c>
      <c r="P215" t="s">
        <v>521</v>
      </c>
      <c r="Q215" t="s">
        <v>586</v>
      </c>
      <c r="R215" t="s">
        <v>608</v>
      </c>
      <c r="S215" t="s">
        <v>605</v>
      </c>
      <c r="T215" t="s">
        <v>605</v>
      </c>
    </row>
    <row r="216" spans="15:20" x14ac:dyDescent="0.25">
      <c r="O216">
        <v>4120874</v>
      </c>
      <c r="P216" t="s">
        <v>452</v>
      </c>
      <c r="Q216" t="s">
        <v>573</v>
      </c>
      <c r="R216" t="s">
        <v>610</v>
      </c>
      <c r="S216" t="s">
        <v>40</v>
      </c>
      <c r="T216" t="s">
        <v>40</v>
      </c>
    </row>
    <row r="217" spans="15:20" x14ac:dyDescent="0.25">
      <c r="O217">
        <v>4134002</v>
      </c>
      <c r="P217" t="s">
        <v>396</v>
      </c>
      <c r="Q217">
        <v>45701822</v>
      </c>
      <c r="R217" t="s">
        <v>610</v>
      </c>
      <c r="S217" t="s">
        <v>20</v>
      </c>
      <c r="T217" t="s">
        <v>20</v>
      </c>
    </row>
    <row r="218" spans="15:20" x14ac:dyDescent="0.25">
      <c r="O218">
        <v>4143042</v>
      </c>
      <c r="P218" t="s">
        <v>469</v>
      </c>
      <c r="Q218">
        <v>42718325</v>
      </c>
      <c r="R218" t="s">
        <v>613</v>
      </c>
      <c r="S218" t="s">
        <v>28</v>
      </c>
      <c r="T218" t="s">
        <v>28</v>
      </c>
    </row>
    <row r="219" spans="15:20" x14ac:dyDescent="0.25">
      <c r="O219">
        <v>4156426</v>
      </c>
      <c r="P219" t="s">
        <v>602</v>
      </c>
      <c r="Q219">
        <v>28376196</v>
      </c>
      <c r="R219" t="s">
        <v>610</v>
      </c>
      <c r="S219" t="s">
        <v>15</v>
      </c>
      <c r="T219" t="s">
        <v>15</v>
      </c>
    </row>
    <row r="220" spans="15:20" x14ac:dyDescent="0.25">
      <c r="O220">
        <v>4186092</v>
      </c>
      <c r="P220" t="s">
        <v>400</v>
      </c>
      <c r="Q220" t="s">
        <v>545</v>
      </c>
      <c r="R220" t="s">
        <v>610</v>
      </c>
      <c r="S220" t="s">
        <v>28</v>
      </c>
      <c r="T220" t="s">
        <v>28</v>
      </c>
    </row>
    <row r="221" spans="15:20" x14ac:dyDescent="0.25">
      <c r="O221">
        <v>4224505</v>
      </c>
      <c r="P221" t="s">
        <v>312</v>
      </c>
      <c r="Q221">
        <v>47067071</v>
      </c>
      <c r="R221" t="s">
        <v>613</v>
      </c>
      <c r="S221" t="s">
        <v>26</v>
      </c>
      <c r="T221" t="s">
        <v>26</v>
      </c>
    </row>
    <row r="222" spans="15:20" x14ac:dyDescent="0.25">
      <c r="O222">
        <v>4233074</v>
      </c>
      <c r="P222" t="s">
        <v>491</v>
      </c>
      <c r="Q222">
        <v>24220868</v>
      </c>
      <c r="R222" t="s">
        <v>619</v>
      </c>
      <c r="S222" t="s">
        <v>32</v>
      </c>
      <c r="T222" t="s">
        <v>32</v>
      </c>
    </row>
    <row r="223" spans="15:20" x14ac:dyDescent="0.25">
      <c r="O223">
        <v>4294407</v>
      </c>
      <c r="P223" t="s">
        <v>314</v>
      </c>
      <c r="Q223">
        <v>29128218</v>
      </c>
      <c r="R223" t="s">
        <v>610</v>
      </c>
      <c r="S223" t="s">
        <v>18</v>
      </c>
      <c r="T223" t="s">
        <v>18</v>
      </c>
    </row>
    <row r="224" spans="15:20" x14ac:dyDescent="0.25">
      <c r="O224">
        <v>4301301</v>
      </c>
      <c r="P224" t="s">
        <v>633</v>
      </c>
      <c r="Q224" t="s">
        <v>527</v>
      </c>
      <c r="R224" t="s">
        <v>610</v>
      </c>
      <c r="S224" t="s">
        <v>15</v>
      </c>
      <c r="T224" t="s">
        <v>15</v>
      </c>
    </row>
    <row r="225" spans="15:20" x14ac:dyDescent="0.25">
      <c r="O225">
        <v>4320470</v>
      </c>
      <c r="P225" t="s">
        <v>311</v>
      </c>
      <c r="Q225">
        <v>27155064</v>
      </c>
      <c r="R225" t="s">
        <v>610</v>
      </c>
      <c r="S225" t="s">
        <v>8</v>
      </c>
      <c r="T225" t="s">
        <v>8</v>
      </c>
    </row>
    <row r="226" spans="15:20" x14ac:dyDescent="0.25">
      <c r="O226">
        <v>4323855</v>
      </c>
      <c r="P226" t="s">
        <v>634</v>
      </c>
      <c r="Q226" t="s">
        <v>635</v>
      </c>
      <c r="R226" t="s">
        <v>610</v>
      </c>
      <c r="S226" t="s">
        <v>1</v>
      </c>
      <c r="T226" t="s">
        <v>1</v>
      </c>
    </row>
    <row r="227" spans="15:20" x14ac:dyDescent="0.25">
      <c r="O227">
        <v>4329819</v>
      </c>
      <c r="P227" t="s">
        <v>461</v>
      </c>
      <c r="Q227">
        <v>49543547</v>
      </c>
      <c r="R227" t="s">
        <v>609</v>
      </c>
      <c r="S227" t="s">
        <v>48</v>
      </c>
      <c r="T227" t="s">
        <v>48</v>
      </c>
    </row>
    <row r="228" spans="15:20" x14ac:dyDescent="0.25">
      <c r="O228">
        <v>4334040</v>
      </c>
      <c r="P228" t="s">
        <v>454</v>
      </c>
      <c r="Q228">
        <v>26623064</v>
      </c>
      <c r="R228" t="s">
        <v>610</v>
      </c>
      <c r="S228" t="s">
        <v>46</v>
      </c>
      <c r="T228" t="s">
        <v>46</v>
      </c>
    </row>
    <row r="229" spans="15:20" x14ac:dyDescent="0.25">
      <c r="O229">
        <v>4335634</v>
      </c>
      <c r="P229" t="s">
        <v>409</v>
      </c>
      <c r="Q229">
        <v>47084359</v>
      </c>
      <c r="R229" t="s">
        <v>609</v>
      </c>
      <c r="S229" t="s">
        <v>28</v>
      </c>
      <c r="T229" t="s">
        <v>28</v>
      </c>
    </row>
    <row r="230" spans="15:20" x14ac:dyDescent="0.25">
      <c r="O230">
        <v>4344492</v>
      </c>
      <c r="P230" t="s">
        <v>459</v>
      </c>
      <c r="Q230" t="s">
        <v>577</v>
      </c>
      <c r="R230" t="s">
        <v>632</v>
      </c>
      <c r="S230" t="s">
        <v>6</v>
      </c>
      <c r="T230" t="s">
        <v>6</v>
      </c>
    </row>
    <row r="231" spans="15:20" x14ac:dyDescent="0.25">
      <c r="O231">
        <v>4396664</v>
      </c>
      <c r="P231" t="s">
        <v>327</v>
      </c>
      <c r="Q231">
        <v>40229939</v>
      </c>
      <c r="R231" t="s">
        <v>609</v>
      </c>
      <c r="S231" t="s">
        <v>6</v>
      </c>
      <c r="T231" t="s">
        <v>6</v>
      </c>
    </row>
    <row r="232" spans="15:20" x14ac:dyDescent="0.25">
      <c r="O232">
        <v>4410360</v>
      </c>
      <c r="P232" t="s">
        <v>516</v>
      </c>
      <c r="Q232">
        <v>71234446</v>
      </c>
      <c r="R232" t="s">
        <v>608</v>
      </c>
      <c r="S232" t="s">
        <v>35</v>
      </c>
      <c r="T232" t="s">
        <v>35</v>
      </c>
    </row>
    <row r="233" spans="15:20" x14ac:dyDescent="0.25">
      <c r="O233">
        <v>4433549</v>
      </c>
      <c r="P233" t="s">
        <v>431</v>
      </c>
      <c r="Q233" t="s">
        <v>553</v>
      </c>
      <c r="R233" t="s">
        <v>620</v>
      </c>
      <c r="S233" t="s">
        <v>6</v>
      </c>
      <c r="T233" t="s">
        <v>6</v>
      </c>
    </row>
    <row r="234" spans="15:20" x14ac:dyDescent="0.25">
      <c r="O234">
        <v>4443612</v>
      </c>
      <c r="P234" t="s">
        <v>636</v>
      </c>
      <c r="Q234">
        <v>70100691</v>
      </c>
      <c r="R234" t="s">
        <v>610</v>
      </c>
      <c r="S234" t="s">
        <v>52</v>
      </c>
      <c r="T234" t="s">
        <v>52</v>
      </c>
    </row>
    <row r="235" spans="15:20" x14ac:dyDescent="0.25">
      <c r="O235">
        <v>4456461</v>
      </c>
      <c r="P235" t="s">
        <v>468</v>
      </c>
      <c r="Q235">
        <v>48954845</v>
      </c>
      <c r="R235" t="s">
        <v>613</v>
      </c>
      <c r="S235" t="s">
        <v>6</v>
      </c>
      <c r="T235" t="s">
        <v>6</v>
      </c>
    </row>
    <row r="236" spans="15:20" x14ac:dyDescent="0.25">
      <c r="O236">
        <v>4459761</v>
      </c>
      <c r="P236" t="s">
        <v>404</v>
      </c>
      <c r="Q236">
        <v>47514329</v>
      </c>
      <c r="R236" t="s">
        <v>609</v>
      </c>
      <c r="S236" t="s">
        <v>40</v>
      </c>
      <c r="T236" t="s">
        <v>40</v>
      </c>
    </row>
    <row r="237" spans="15:20" x14ac:dyDescent="0.25">
      <c r="O237">
        <v>4473545</v>
      </c>
      <c r="P237" t="s">
        <v>409</v>
      </c>
      <c r="Q237">
        <v>47084359</v>
      </c>
      <c r="R237" t="s">
        <v>609</v>
      </c>
      <c r="S237" t="s">
        <v>8</v>
      </c>
      <c r="T237" t="s">
        <v>8</v>
      </c>
    </row>
    <row r="238" spans="15:20" x14ac:dyDescent="0.25">
      <c r="O238">
        <v>4498267</v>
      </c>
      <c r="P238" t="s">
        <v>602</v>
      </c>
      <c r="Q238">
        <v>28376196</v>
      </c>
      <c r="R238" t="s">
        <v>610</v>
      </c>
      <c r="S238" t="s">
        <v>28</v>
      </c>
      <c r="T238" t="s">
        <v>28</v>
      </c>
    </row>
    <row r="239" spans="15:20" x14ac:dyDescent="0.25">
      <c r="O239">
        <v>4505318</v>
      </c>
      <c r="P239" t="s">
        <v>405</v>
      </c>
      <c r="Q239">
        <v>26520800</v>
      </c>
      <c r="R239" t="s">
        <v>609</v>
      </c>
      <c r="S239" t="s">
        <v>8</v>
      </c>
      <c r="T239" t="s">
        <v>8</v>
      </c>
    </row>
    <row r="240" spans="15:20" x14ac:dyDescent="0.25">
      <c r="O240">
        <v>4526900</v>
      </c>
      <c r="P240" t="s">
        <v>406</v>
      </c>
      <c r="Q240">
        <v>47009730</v>
      </c>
      <c r="R240" t="s">
        <v>609</v>
      </c>
      <c r="S240" t="s">
        <v>28</v>
      </c>
      <c r="T240" t="s">
        <v>28</v>
      </c>
    </row>
    <row r="241" spans="15:20" x14ac:dyDescent="0.25">
      <c r="O241">
        <v>4545853</v>
      </c>
      <c r="P241" t="s">
        <v>513</v>
      </c>
      <c r="Q241" t="s">
        <v>585</v>
      </c>
      <c r="R241" t="s">
        <v>610</v>
      </c>
      <c r="S241" t="s">
        <v>28</v>
      </c>
      <c r="T241" t="s">
        <v>28</v>
      </c>
    </row>
    <row r="242" spans="15:20" x14ac:dyDescent="0.25">
      <c r="O242">
        <v>4566456</v>
      </c>
      <c r="P242" t="s">
        <v>316</v>
      </c>
      <c r="Q242" t="s">
        <v>530</v>
      </c>
      <c r="R242" t="s">
        <v>608</v>
      </c>
      <c r="S242" t="s">
        <v>54</v>
      </c>
      <c r="T242" t="s">
        <v>54</v>
      </c>
    </row>
    <row r="243" spans="15:20" x14ac:dyDescent="0.25">
      <c r="O243">
        <v>4571847</v>
      </c>
      <c r="P243" t="s">
        <v>636</v>
      </c>
      <c r="Q243">
        <v>70100691</v>
      </c>
      <c r="R243" t="s">
        <v>610</v>
      </c>
      <c r="S243" t="s">
        <v>48</v>
      </c>
      <c r="T243" t="s">
        <v>48</v>
      </c>
    </row>
    <row r="244" spans="15:20" x14ac:dyDescent="0.25">
      <c r="O244">
        <v>4573207</v>
      </c>
      <c r="P244" t="s">
        <v>521</v>
      </c>
      <c r="Q244" t="s">
        <v>586</v>
      </c>
      <c r="R244" t="s">
        <v>608</v>
      </c>
      <c r="S244" t="s">
        <v>28</v>
      </c>
      <c r="T244" t="s">
        <v>28</v>
      </c>
    </row>
    <row r="245" spans="15:20" x14ac:dyDescent="0.25">
      <c r="O245">
        <v>4597490</v>
      </c>
      <c r="P245" t="s">
        <v>306</v>
      </c>
      <c r="Q245" t="s">
        <v>637</v>
      </c>
      <c r="R245" t="s">
        <v>619</v>
      </c>
      <c r="S245" t="s">
        <v>28</v>
      </c>
      <c r="T245" t="s">
        <v>28</v>
      </c>
    </row>
    <row r="246" spans="15:20" x14ac:dyDescent="0.25">
      <c r="O246">
        <v>4599850</v>
      </c>
      <c r="P246" t="s">
        <v>448</v>
      </c>
      <c r="Q246">
        <v>75154617</v>
      </c>
      <c r="R246" t="s">
        <v>613</v>
      </c>
      <c r="S246" t="s">
        <v>28</v>
      </c>
      <c r="T246" t="s">
        <v>28</v>
      </c>
    </row>
    <row r="247" spans="15:20" x14ac:dyDescent="0.25">
      <c r="O247">
        <v>4620437</v>
      </c>
      <c r="P247" t="s">
        <v>386</v>
      </c>
      <c r="Q247">
        <v>63834294</v>
      </c>
      <c r="R247" t="s">
        <v>613</v>
      </c>
      <c r="S247" t="s">
        <v>28</v>
      </c>
      <c r="T247" t="s">
        <v>28</v>
      </c>
    </row>
    <row r="248" spans="15:20" x14ac:dyDescent="0.25">
      <c r="O248">
        <v>4620794</v>
      </c>
      <c r="P248" t="s">
        <v>404</v>
      </c>
      <c r="Q248">
        <v>47514329</v>
      </c>
      <c r="R248" t="s">
        <v>609</v>
      </c>
      <c r="S248" t="s">
        <v>28</v>
      </c>
      <c r="T248" t="s">
        <v>28</v>
      </c>
    </row>
    <row r="249" spans="15:20" x14ac:dyDescent="0.25">
      <c r="O249">
        <v>4638571</v>
      </c>
      <c r="P249" t="s">
        <v>510</v>
      </c>
      <c r="Q249" t="s">
        <v>638</v>
      </c>
      <c r="R249" t="s">
        <v>610</v>
      </c>
      <c r="S249" t="s">
        <v>605</v>
      </c>
      <c r="T249" t="s">
        <v>605</v>
      </c>
    </row>
    <row r="250" spans="15:20" x14ac:dyDescent="0.25">
      <c r="O250">
        <v>4653916</v>
      </c>
      <c r="P250" t="s">
        <v>487</v>
      </c>
      <c r="Q250">
        <v>68996543</v>
      </c>
      <c r="R250" t="s">
        <v>610</v>
      </c>
      <c r="S250" t="s">
        <v>15</v>
      </c>
      <c r="T250" t="s">
        <v>15</v>
      </c>
    </row>
    <row r="251" spans="15:20" x14ac:dyDescent="0.25">
      <c r="O251">
        <v>4706981</v>
      </c>
      <c r="P251" t="s">
        <v>611</v>
      </c>
      <c r="Q251">
        <v>24312355</v>
      </c>
      <c r="R251" t="s">
        <v>610</v>
      </c>
      <c r="S251" t="s">
        <v>15</v>
      </c>
      <c r="T251" t="s">
        <v>15</v>
      </c>
    </row>
    <row r="252" spans="15:20" x14ac:dyDescent="0.25">
      <c r="O252">
        <v>4718707</v>
      </c>
      <c r="P252" t="s">
        <v>405</v>
      </c>
      <c r="Q252">
        <v>26520800</v>
      </c>
      <c r="R252" t="s">
        <v>609</v>
      </c>
      <c r="S252" t="s">
        <v>15</v>
      </c>
      <c r="T252" t="s">
        <v>15</v>
      </c>
    </row>
    <row r="253" spans="15:20" x14ac:dyDescent="0.25">
      <c r="O253">
        <v>4746258</v>
      </c>
      <c r="P253" t="s">
        <v>521</v>
      </c>
      <c r="Q253" t="s">
        <v>586</v>
      </c>
      <c r="R253" t="s">
        <v>608</v>
      </c>
      <c r="S253" t="s">
        <v>35</v>
      </c>
      <c r="T253" t="s">
        <v>35</v>
      </c>
    </row>
    <row r="254" spans="15:20" x14ac:dyDescent="0.25">
      <c r="O254">
        <v>4751683</v>
      </c>
      <c r="P254" t="s">
        <v>399</v>
      </c>
      <c r="Q254">
        <v>27576612</v>
      </c>
      <c r="R254" t="s">
        <v>610</v>
      </c>
      <c r="S254" t="s">
        <v>54</v>
      </c>
      <c r="T254" t="s">
        <v>54</v>
      </c>
    </row>
    <row r="255" spans="15:20" x14ac:dyDescent="0.25">
      <c r="O255">
        <v>4753016</v>
      </c>
      <c r="P255" t="s">
        <v>351</v>
      </c>
      <c r="Q255" t="s">
        <v>536</v>
      </c>
      <c r="R255" t="s">
        <v>608</v>
      </c>
      <c r="S255" t="s">
        <v>31</v>
      </c>
      <c r="T255" t="s">
        <v>31</v>
      </c>
    </row>
    <row r="256" spans="15:20" x14ac:dyDescent="0.25">
      <c r="O256">
        <v>4784957</v>
      </c>
      <c r="P256" t="s">
        <v>481</v>
      </c>
      <c r="Q256">
        <v>67776779</v>
      </c>
      <c r="R256" t="s">
        <v>610</v>
      </c>
      <c r="S256" t="s">
        <v>26</v>
      </c>
      <c r="T256" t="s">
        <v>26</v>
      </c>
    </row>
    <row r="257" spans="15:20" x14ac:dyDescent="0.25">
      <c r="O257">
        <v>4816270</v>
      </c>
      <c r="P257" t="s">
        <v>303</v>
      </c>
      <c r="Q257" t="s">
        <v>639</v>
      </c>
      <c r="R257" t="s">
        <v>619</v>
      </c>
      <c r="S257" t="s">
        <v>6</v>
      </c>
      <c r="T257" t="s">
        <v>6</v>
      </c>
    </row>
    <row r="258" spans="15:20" x14ac:dyDescent="0.25">
      <c r="O258">
        <v>4828714</v>
      </c>
      <c r="P258" t="s">
        <v>461</v>
      </c>
      <c r="Q258">
        <v>49543547</v>
      </c>
      <c r="R258" t="s">
        <v>609</v>
      </c>
      <c r="S258" t="s">
        <v>49</v>
      </c>
      <c r="T258" t="s">
        <v>49</v>
      </c>
    </row>
    <row r="259" spans="15:20" x14ac:dyDescent="0.25">
      <c r="O259">
        <v>4829159</v>
      </c>
      <c r="P259" t="s">
        <v>403</v>
      </c>
      <c r="Q259" t="s">
        <v>547</v>
      </c>
      <c r="R259" t="s">
        <v>610</v>
      </c>
      <c r="S259" t="s">
        <v>1</v>
      </c>
      <c r="T259" t="s">
        <v>1</v>
      </c>
    </row>
    <row r="260" spans="15:20" x14ac:dyDescent="0.25">
      <c r="O260">
        <v>4838508</v>
      </c>
      <c r="P260" t="s">
        <v>372</v>
      </c>
      <c r="Q260">
        <v>72541121</v>
      </c>
      <c r="R260" t="s">
        <v>608</v>
      </c>
      <c r="S260" t="s">
        <v>31</v>
      </c>
      <c r="T260" t="s">
        <v>31</v>
      </c>
    </row>
    <row r="261" spans="15:20" x14ac:dyDescent="0.25">
      <c r="O261">
        <v>4857150</v>
      </c>
      <c r="P261" t="s">
        <v>390</v>
      </c>
      <c r="Q261" t="s">
        <v>542</v>
      </c>
      <c r="R261" t="s">
        <v>608</v>
      </c>
      <c r="S261" t="s">
        <v>32</v>
      </c>
      <c r="T261" t="s">
        <v>32</v>
      </c>
    </row>
    <row r="262" spans="15:20" x14ac:dyDescent="0.25">
      <c r="O262">
        <v>4868204</v>
      </c>
      <c r="P262" t="s">
        <v>432</v>
      </c>
      <c r="Q262" t="s">
        <v>554</v>
      </c>
      <c r="R262" t="s">
        <v>620</v>
      </c>
      <c r="S262" t="s">
        <v>6</v>
      </c>
      <c r="T262" t="s">
        <v>6</v>
      </c>
    </row>
    <row r="263" spans="15:20" x14ac:dyDescent="0.25">
      <c r="O263">
        <v>4873219</v>
      </c>
      <c r="P263" t="s">
        <v>354</v>
      </c>
      <c r="Q263">
        <v>71209930</v>
      </c>
      <c r="R263" t="s">
        <v>608</v>
      </c>
      <c r="S263" t="s">
        <v>31</v>
      </c>
      <c r="T263" t="s">
        <v>31</v>
      </c>
    </row>
    <row r="264" spans="15:20" x14ac:dyDescent="0.25">
      <c r="O264">
        <v>4884589</v>
      </c>
      <c r="P264" t="s">
        <v>377</v>
      </c>
      <c r="Q264">
        <v>71234390</v>
      </c>
      <c r="R264" t="s">
        <v>608</v>
      </c>
      <c r="S264" t="s">
        <v>31</v>
      </c>
      <c r="T264" t="s">
        <v>31</v>
      </c>
    </row>
    <row r="265" spans="15:20" x14ac:dyDescent="0.25">
      <c r="O265">
        <v>4901864</v>
      </c>
      <c r="P265" t="s">
        <v>420</v>
      </c>
      <c r="Q265">
        <v>27628418</v>
      </c>
      <c r="R265" t="s">
        <v>619</v>
      </c>
      <c r="S265" t="s">
        <v>8</v>
      </c>
      <c r="T265" t="s">
        <v>8</v>
      </c>
    </row>
    <row r="266" spans="15:20" x14ac:dyDescent="0.25">
      <c r="O266">
        <v>4915843</v>
      </c>
      <c r="P266" t="s">
        <v>368</v>
      </c>
      <c r="Q266">
        <v>71229108</v>
      </c>
      <c r="R266" t="s">
        <v>608</v>
      </c>
      <c r="S266" t="s">
        <v>31</v>
      </c>
      <c r="T266" t="s">
        <v>31</v>
      </c>
    </row>
    <row r="267" spans="15:20" x14ac:dyDescent="0.25">
      <c r="O267">
        <v>4951911</v>
      </c>
      <c r="P267" t="s">
        <v>475</v>
      </c>
      <c r="Q267">
        <v>26525305</v>
      </c>
      <c r="R267" t="s">
        <v>610</v>
      </c>
      <c r="S267" t="s">
        <v>35</v>
      </c>
      <c r="T267" t="s">
        <v>35</v>
      </c>
    </row>
    <row r="268" spans="15:20" x14ac:dyDescent="0.25">
      <c r="O268">
        <v>4965558</v>
      </c>
      <c r="P268" t="s">
        <v>519</v>
      </c>
      <c r="Q268">
        <v>22693661</v>
      </c>
      <c r="R268" t="s">
        <v>610</v>
      </c>
      <c r="S268" t="s">
        <v>6</v>
      </c>
      <c r="T268" t="s">
        <v>6</v>
      </c>
    </row>
    <row r="269" spans="15:20" x14ac:dyDescent="0.25">
      <c r="O269">
        <v>4979612</v>
      </c>
      <c r="P269" t="s">
        <v>311</v>
      </c>
      <c r="Q269">
        <v>27155064</v>
      </c>
      <c r="R269" t="s">
        <v>610</v>
      </c>
      <c r="S269" t="s">
        <v>49</v>
      </c>
      <c r="T269" t="s">
        <v>49</v>
      </c>
    </row>
    <row r="270" spans="15:20" x14ac:dyDescent="0.25">
      <c r="O270">
        <v>4998037</v>
      </c>
      <c r="P270" t="s">
        <v>305</v>
      </c>
      <c r="Q270">
        <v>71234438</v>
      </c>
      <c r="R270" t="s">
        <v>608</v>
      </c>
      <c r="S270" t="s">
        <v>30</v>
      </c>
      <c r="T270" t="s">
        <v>30</v>
      </c>
    </row>
    <row r="271" spans="15:20" x14ac:dyDescent="0.25">
      <c r="O271">
        <v>5000760</v>
      </c>
      <c r="P271" t="s">
        <v>444</v>
      </c>
      <c r="Q271" t="s">
        <v>566</v>
      </c>
      <c r="R271" t="s">
        <v>620</v>
      </c>
      <c r="S271" t="s">
        <v>6</v>
      </c>
      <c r="T271" t="s">
        <v>6</v>
      </c>
    </row>
    <row r="272" spans="15:20" x14ac:dyDescent="0.25">
      <c r="O272">
        <v>5005680</v>
      </c>
      <c r="P272" t="s">
        <v>428</v>
      </c>
      <c r="Q272" t="s">
        <v>550</v>
      </c>
      <c r="R272" t="s">
        <v>620</v>
      </c>
      <c r="S272" t="s">
        <v>6</v>
      </c>
      <c r="T272" t="s">
        <v>6</v>
      </c>
    </row>
    <row r="273" spans="15:20" x14ac:dyDescent="0.25">
      <c r="O273">
        <v>5035933</v>
      </c>
      <c r="P273" t="s">
        <v>368</v>
      </c>
      <c r="Q273">
        <v>71229108</v>
      </c>
      <c r="R273" t="s">
        <v>608</v>
      </c>
      <c r="S273" t="s">
        <v>6</v>
      </c>
      <c r="T273" t="s">
        <v>6</v>
      </c>
    </row>
    <row r="274" spans="15:20" x14ac:dyDescent="0.25">
      <c r="O274">
        <v>5096770</v>
      </c>
      <c r="P274" t="s">
        <v>306</v>
      </c>
      <c r="Q274">
        <v>27656535</v>
      </c>
      <c r="R274" t="s">
        <v>619</v>
      </c>
      <c r="S274" t="s">
        <v>605</v>
      </c>
      <c r="T274" t="s">
        <v>605</v>
      </c>
    </row>
    <row r="275" spans="15:20" x14ac:dyDescent="0.25">
      <c r="O275">
        <v>5097137</v>
      </c>
      <c r="P275" t="s">
        <v>378</v>
      </c>
      <c r="Q275">
        <v>42727235</v>
      </c>
      <c r="R275" t="s">
        <v>608</v>
      </c>
      <c r="S275" t="s">
        <v>30</v>
      </c>
      <c r="T275" t="s">
        <v>30</v>
      </c>
    </row>
    <row r="276" spans="15:20" x14ac:dyDescent="0.25">
      <c r="O276">
        <v>5157699</v>
      </c>
      <c r="P276" t="s">
        <v>305</v>
      </c>
      <c r="Q276">
        <v>71234438</v>
      </c>
      <c r="R276" t="s">
        <v>608</v>
      </c>
      <c r="S276" t="s">
        <v>35</v>
      </c>
      <c r="T276" t="s">
        <v>35</v>
      </c>
    </row>
    <row r="277" spans="15:20" x14ac:dyDescent="0.25">
      <c r="O277">
        <v>5168732</v>
      </c>
      <c r="P277" t="s">
        <v>496</v>
      </c>
      <c r="Q277">
        <v>29043913</v>
      </c>
      <c r="R277" t="s">
        <v>610</v>
      </c>
      <c r="S277" t="s">
        <v>1</v>
      </c>
      <c r="T277" t="s">
        <v>1</v>
      </c>
    </row>
    <row r="278" spans="15:20" x14ac:dyDescent="0.25">
      <c r="O278">
        <v>5184385</v>
      </c>
      <c r="P278" t="s">
        <v>627</v>
      </c>
      <c r="Q278" t="s">
        <v>582</v>
      </c>
      <c r="R278" t="s">
        <v>619</v>
      </c>
      <c r="S278" t="s">
        <v>32</v>
      </c>
      <c r="T278" t="s">
        <v>32</v>
      </c>
    </row>
    <row r="279" spans="15:20" x14ac:dyDescent="0.25">
      <c r="O279">
        <v>5186488</v>
      </c>
      <c r="P279" t="s">
        <v>331</v>
      </c>
      <c r="Q279" t="s">
        <v>531</v>
      </c>
      <c r="R279" t="s">
        <v>610</v>
      </c>
      <c r="S279" t="s">
        <v>15</v>
      </c>
      <c r="T279" t="s">
        <v>15</v>
      </c>
    </row>
    <row r="280" spans="15:20" x14ac:dyDescent="0.25">
      <c r="O280">
        <v>5208229</v>
      </c>
      <c r="P280" t="s">
        <v>499</v>
      </c>
      <c r="Q280">
        <v>28453051</v>
      </c>
      <c r="R280" t="s">
        <v>610</v>
      </c>
      <c r="S280" t="s">
        <v>41</v>
      </c>
      <c r="T280" t="s">
        <v>41</v>
      </c>
    </row>
    <row r="281" spans="15:20" x14ac:dyDescent="0.25">
      <c r="O281">
        <v>5220579</v>
      </c>
      <c r="P281" t="s">
        <v>640</v>
      </c>
      <c r="Q281">
        <v>26638398</v>
      </c>
      <c r="R281" t="s">
        <v>610</v>
      </c>
      <c r="S281" t="s">
        <v>52</v>
      </c>
      <c r="T281" t="s">
        <v>52</v>
      </c>
    </row>
    <row r="282" spans="15:20" x14ac:dyDescent="0.25">
      <c r="O282">
        <v>5238022</v>
      </c>
      <c r="P282" t="s">
        <v>336</v>
      </c>
      <c r="Q282" t="s">
        <v>533</v>
      </c>
      <c r="R282" t="s">
        <v>608</v>
      </c>
      <c r="S282" t="s">
        <v>31</v>
      </c>
      <c r="T282" t="s">
        <v>31</v>
      </c>
    </row>
    <row r="283" spans="15:20" x14ac:dyDescent="0.25">
      <c r="O283">
        <v>5245237</v>
      </c>
      <c r="P283" t="s">
        <v>496</v>
      </c>
      <c r="Q283">
        <v>29043913</v>
      </c>
      <c r="R283" t="s">
        <v>610</v>
      </c>
      <c r="S283" t="s">
        <v>6</v>
      </c>
      <c r="T283" t="s">
        <v>6</v>
      </c>
    </row>
    <row r="284" spans="15:20" x14ac:dyDescent="0.25">
      <c r="O284">
        <v>5286311</v>
      </c>
      <c r="P284" t="s">
        <v>486</v>
      </c>
      <c r="Q284">
        <v>26537036</v>
      </c>
      <c r="R284" t="s">
        <v>610</v>
      </c>
      <c r="S284" t="s">
        <v>15</v>
      </c>
      <c r="T284" t="s">
        <v>15</v>
      </c>
    </row>
    <row r="285" spans="15:20" x14ac:dyDescent="0.25">
      <c r="O285">
        <v>5286623</v>
      </c>
      <c r="P285" t="s">
        <v>383</v>
      </c>
      <c r="Q285">
        <v>71234403</v>
      </c>
      <c r="R285" t="s">
        <v>608</v>
      </c>
      <c r="S285" t="s">
        <v>31</v>
      </c>
      <c r="T285" t="s">
        <v>31</v>
      </c>
    </row>
    <row r="286" spans="15:20" x14ac:dyDescent="0.25">
      <c r="O286">
        <v>5293151</v>
      </c>
      <c r="P286" t="s">
        <v>469</v>
      </c>
      <c r="Q286">
        <v>42718325</v>
      </c>
      <c r="R286" t="s">
        <v>613</v>
      </c>
      <c r="S286" t="s">
        <v>605</v>
      </c>
      <c r="T286" t="s">
        <v>605</v>
      </c>
    </row>
    <row r="287" spans="15:20" x14ac:dyDescent="0.25">
      <c r="O287">
        <v>5293151</v>
      </c>
      <c r="P287" t="s">
        <v>469</v>
      </c>
      <c r="Q287">
        <v>42718325</v>
      </c>
      <c r="R287" t="s">
        <v>613</v>
      </c>
      <c r="S287" t="s">
        <v>605</v>
      </c>
      <c r="T287" t="s">
        <v>605</v>
      </c>
    </row>
    <row r="288" spans="15:20" x14ac:dyDescent="0.25">
      <c r="O288">
        <v>5296525</v>
      </c>
      <c r="P288" t="s">
        <v>476</v>
      </c>
      <c r="Q288">
        <v>67984860</v>
      </c>
      <c r="R288" t="s">
        <v>610</v>
      </c>
      <c r="S288" t="s">
        <v>38</v>
      </c>
      <c r="T288" t="s">
        <v>38</v>
      </c>
    </row>
    <row r="289" spans="15:20" x14ac:dyDescent="0.25">
      <c r="O289">
        <v>5316729</v>
      </c>
      <c r="P289" t="s">
        <v>348</v>
      </c>
      <c r="Q289">
        <v>24255874</v>
      </c>
      <c r="R289" t="s">
        <v>610</v>
      </c>
      <c r="S289" t="s">
        <v>32</v>
      </c>
      <c r="T289" t="s">
        <v>32</v>
      </c>
    </row>
    <row r="290" spans="15:20" x14ac:dyDescent="0.25">
      <c r="O290">
        <v>5321784</v>
      </c>
      <c r="P290" t="s">
        <v>424</v>
      </c>
      <c r="Q290">
        <v>25617401</v>
      </c>
      <c r="R290" t="s">
        <v>610</v>
      </c>
      <c r="S290" t="s">
        <v>52</v>
      </c>
      <c r="T290" t="s">
        <v>52</v>
      </c>
    </row>
    <row r="291" spans="15:20" x14ac:dyDescent="0.25">
      <c r="O291">
        <v>5328826</v>
      </c>
      <c r="P291" t="s">
        <v>480</v>
      </c>
      <c r="Q291">
        <v>49625624</v>
      </c>
      <c r="R291" t="s">
        <v>610</v>
      </c>
      <c r="S291" t="s">
        <v>48</v>
      </c>
      <c r="T291" t="s">
        <v>48</v>
      </c>
    </row>
    <row r="292" spans="15:20" x14ac:dyDescent="0.25">
      <c r="O292">
        <v>5350852</v>
      </c>
      <c r="P292" t="s">
        <v>641</v>
      </c>
      <c r="Q292">
        <v>27023915</v>
      </c>
      <c r="R292" t="s">
        <v>610</v>
      </c>
      <c r="S292" t="s">
        <v>28</v>
      </c>
      <c r="T292" t="s">
        <v>28</v>
      </c>
    </row>
    <row r="293" spans="15:20" x14ac:dyDescent="0.25">
      <c r="O293">
        <v>5360851</v>
      </c>
      <c r="P293" t="s">
        <v>616</v>
      </c>
      <c r="Q293" t="s">
        <v>579</v>
      </c>
      <c r="R293" t="s">
        <v>610</v>
      </c>
      <c r="S293" t="s">
        <v>33</v>
      </c>
      <c r="T293" t="s">
        <v>33</v>
      </c>
    </row>
    <row r="294" spans="15:20" x14ac:dyDescent="0.25">
      <c r="O294">
        <v>5378423</v>
      </c>
      <c r="P294" t="s">
        <v>378</v>
      </c>
      <c r="Q294">
        <v>42727235</v>
      </c>
      <c r="R294" t="s">
        <v>608</v>
      </c>
      <c r="S294" t="s">
        <v>45</v>
      </c>
      <c r="T294" t="s">
        <v>45</v>
      </c>
    </row>
    <row r="295" spans="15:20" x14ac:dyDescent="0.25">
      <c r="O295">
        <v>5381056</v>
      </c>
      <c r="P295" t="s">
        <v>394</v>
      </c>
      <c r="Q295" t="s">
        <v>543</v>
      </c>
      <c r="R295" t="s">
        <v>610</v>
      </c>
      <c r="S295" t="s">
        <v>49</v>
      </c>
      <c r="T295" t="s">
        <v>49</v>
      </c>
    </row>
    <row r="296" spans="15:20" x14ac:dyDescent="0.25">
      <c r="O296">
        <v>5389511</v>
      </c>
      <c r="P296" t="s">
        <v>431</v>
      </c>
      <c r="Q296" t="s">
        <v>553</v>
      </c>
      <c r="R296" t="s">
        <v>620</v>
      </c>
      <c r="S296" t="s">
        <v>31</v>
      </c>
      <c r="T296" t="s">
        <v>31</v>
      </c>
    </row>
    <row r="297" spans="15:20" x14ac:dyDescent="0.25">
      <c r="O297">
        <v>5393620</v>
      </c>
      <c r="P297" t="s">
        <v>424</v>
      </c>
      <c r="Q297">
        <v>25617401</v>
      </c>
      <c r="R297" t="s">
        <v>610</v>
      </c>
      <c r="S297" t="s">
        <v>37</v>
      </c>
      <c r="T297" t="s">
        <v>37</v>
      </c>
    </row>
    <row r="298" spans="15:20" x14ac:dyDescent="0.25">
      <c r="O298">
        <v>5431724</v>
      </c>
      <c r="P298" t="s">
        <v>381</v>
      </c>
      <c r="Q298">
        <v>75009897</v>
      </c>
      <c r="R298" t="s">
        <v>608</v>
      </c>
      <c r="S298" t="s">
        <v>31</v>
      </c>
      <c r="T298" t="s">
        <v>31</v>
      </c>
    </row>
    <row r="299" spans="15:20" x14ac:dyDescent="0.25">
      <c r="O299">
        <v>5433195</v>
      </c>
      <c r="P299" t="s">
        <v>326</v>
      </c>
      <c r="Q299">
        <v>42744326</v>
      </c>
      <c r="R299" t="s">
        <v>609</v>
      </c>
      <c r="S299" t="s">
        <v>18</v>
      </c>
      <c r="T299" t="s">
        <v>18</v>
      </c>
    </row>
    <row r="300" spans="15:20" x14ac:dyDescent="0.25">
      <c r="O300">
        <v>5433678</v>
      </c>
      <c r="P300" t="s">
        <v>642</v>
      </c>
      <c r="Q300" t="s">
        <v>643</v>
      </c>
      <c r="R300" t="s">
        <v>610</v>
      </c>
      <c r="S300" t="s">
        <v>6</v>
      </c>
      <c r="T300" t="s">
        <v>6</v>
      </c>
    </row>
    <row r="301" spans="15:20" x14ac:dyDescent="0.25">
      <c r="O301">
        <v>5486683</v>
      </c>
      <c r="P301" t="s">
        <v>500</v>
      </c>
      <c r="Q301">
        <v>26673622</v>
      </c>
      <c r="R301" t="s">
        <v>610</v>
      </c>
      <c r="S301" t="s">
        <v>28</v>
      </c>
      <c r="T301" t="s">
        <v>28</v>
      </c>
    </row>
    <row r="302" spans="15:20" x14ac:dyDescent="0.25">
      <c r="O302">
        <v>5489671</v>
      </c>
      <c r="P302" t="s">
        <v>486</v>
      </c>
      <c r="Q302">
        <v>26537036</v>
      </c>
      <c r="R302" t="s">
        <v>610</v>
      </c>
      <c r="S302" t="s">
        <v>52</v>
      </c>
      <c r="T302" t="s">
        <v>52</v>
      </c>
    </row>
    <row r="303" spans="15:20" x14ac:dyDescent="0.25">
      <c r="O303">
        <v>5490855</v>
      </c>
      <c r="P303" t="s">
        <v>424</v>
      </c>
      <c r="Q303">
        <v>25617401</v>
      </c>
      <c r="R303" t="s">
        <v>610</v>
      </c>
      <c r="S303" t="s">
        <v>37</v>
      </c>
      <c r="T303" t="s">
        <v>37</v>
      </c>
    </row>
    <row r="304" spans="15:20" x14ac:dyDescent="0.25">
      <c r="O304">
        <v>5513149</v>
      </c>
      <c r="P304" t="s">
        <v>321</v>
      </c>
      <c r="Q304">
        <v>25755277</v>
      </c>
      <c r="R304" t="s">
        <v>610</v>
      </c>
      <c r="S304" t="s">
        <v>48</v>
      </c>
      <c r="T304" t="s">
        <v>48</v>
      </c>
    </row>
    <row r="305" spans="15:20" x14ac:dyDescent="0.25">
      <c r="O305">
        <v>5514799</v>
      </c>
      <c r="P305" t="s">
        <v>357</v>
      </c>
      <c r="Q305">
        <v>71234454</v>
      </c>
      <c r="R305" t="s">
        <v>608</v>
      </c>
      <c r="S305" t="s">
        <v>28</v>
      </c>
      <c r="T305" t="s">
        <v>28</v>
      </c>
    </row>
    <row r="306" spans="15:20" x14ac:dyDescent="0.25">
      <c r="O306">
        <v>5520871</v>
      </c>
      <c r="P306" t="s">
        <v>423</v>
      </c>
      <c r="Q306">
        <v>49534947</v>
      </c>
      <c r="R306" t="s">
        <v>608</v>
      </c>
      <c r="S306" t="s">
        <v>20</v>
      </c>
      <c r="T306" t="s">
        <v>20</v>
      </c>
    </row>
    <row r="307" spans="15:20" x14ac:dyDescent="0.25">
      <c r="O307">
        <v>5529050</v>
      </c>
      <c r="P307" t="s">
        <v>631</v>
      </c>
      <c r="Q307">
        <v>70824282</v>
      </c>
      <c r="R307" t="s">
        <v>613</v>
      </c>
      <c r="S307" t="s">
        <v>31</v>
      </c>
      <c r="T307" t="s">
        <v>31</v>
      </c>
    </row>
    <row r="308" spans="15:20" x14ac:dyDescent="0.25">
      <c r="O308">
        <v>5550618</v>
      </c>
      <c r="P308" t="s">
        <v>408</v>
      </c>
      <c r="Q308">
        <v>47068531</v>
      </c>
      <c r="R308" t="s">
        <v>609</v>
      </c>
      <c r="S308" t="s">
        <v>41</v>
      </c>
      <c r="T308" t="s">
        <v>41</v>
      </c>
    </row>
    <row r="309" spans="15:20" x14ac:dyDescent="0.25">
      <c r="O309">
        <v>5574242</v>
      </c>
      <c r="P309" t="s">
        <v>297</v>
      </c>
      <c r="Q309">
        <v>22723757</v>
      </c>
      <c r="R309" t="s">
        <v>610</v>
      </c>
      <c r="S309" t="s">
        <v>32</v>
      </c>
      <c r="T309" t="s">
        <v>32</v>
      </c>
    </row>
    <row r="310" spans="15:20" x14ac:dyDescent="0.25">
      <c r="O310">
        <v>5584479</v>
      </c>
      <c r="P310" t="s">
        <v>438</v>
      </c>
      <c r="Q310" t="s">
        <v>560</v>
      </c>
      <c r="R310" t="s">
        <v>620</v>
      </c>
      <c r="S310" t="s">
        <v>6</v>
      </c>
      <c r="T310" t="s">
        <v>6</v>
      </c>
    </row>
    <row r="311" spans="15:20" x14ac:dyDescent="0.25">
      <c r="O311">
        <v>5595772</v>
      </c>
      <c r="P311" t="s">
        <v>506</v>
      </c>
      <c r="Q311">
        <v>61903086</v>
      </c>
      <c r="R311" t="s">
        <v>610</v>
      </c>
      <c r="S311" t="s">
        <v>15</v>
      </c>
      <c r="T311" t="s">
        <v>15</v>
      </c>
    </row>
    <row r="312" spans="15:20" x14ac:dyDescent="0.25">
      <c r="O312">
        <v>5600784</v>
      </c>
      <c r="P312" t="s">
        <v>502</v>
      </c>
      <c r="Q312">
        <v>46416463</v>
      </c>
      <c r="R312" t="s">
        <v>610</v>
      </c>
      <c r="S312" t="s">
        <v>15</v>
      </c>
      <c r="T312" t="s">
        <v>15</v>
      </c>
    </row>
    <row r="313" spans="15:20" x14ac:dyDescent="0.25">
      <c r="O313">
        <v>5628151</v>
      </c>
      <c r="P313" t="s">
        <v>333</v>
      </c>
      <c r="Q313">
        <v>48677752</v>
      </c>
      <c r="R313" t="s">
        <v>608</v>
      </c>
      <c r="S313" t="s">
        <v>30</v>
      </c>
      <c r="T313" t="s">
        <v>30</v>
      </c>
    </row>
    <row r="314" spans="15:20" x14ac:dyDescent="0.25">
      <c r="O314">
        <v>5666407</v>
      </c>
      <c r="P314" t="s">
        <v>514</v>
      </c>
      <c r="Q314">
        <v>26661586</v>
      </c>
      <c r="R314" t="s">
        <v>610</v>
      </c>
      <c r="S314" t="s">
        <v>605</v>
      </c>
      <c r="T314" t="s">
        <v>605</v>
      </c>
    </row>
    <row r="315" spans="15:20" x14ac:dyDescent="0.25">
      <c r="O315">
        <v>5666407</v>
      </c>
      <c r="P315" t="s">
        <v>514</v>
      </c>
      <c r="Q315">
        <v>26661586</v>
      </c>
      <c r="R315" t="s">
        <v>610</v>
      </c>
      <c r="S315" t="s">
        <v>605</v>
      </c>
      <c r="T315" t="s">
        <v>605</v>
      </c>
    </row>
    <row r="316" spans="15:20" x14ac:dyDescent="0.25">
      <c r="O316">
        <v>5673010</v>
      </c>
      <c r="P316" t="s">
        <v>631</v>
      </c>
      <c r="Q316">
        <v>70824282</v>
      </c>
      <c r="R316" t="s">
        <v>613</v>
      </c>
      <c r="S316" t="s">
        <v>26</v>
      </c>
      <c r="T316" t="s">
        <v>26</v>
      </c>
    </row>
    <row r="317" spans="15:20" x14ac:dyDescent="0.25">
      <c r="O317">
        <v>5681477</v>
      </c>
      <c r="P317" t="s">
        <v>506</v>
      </c>
      <c r="Q317">
        <v>61903086</v>
      </c>
      <c r="R317" t="s">
        <v>610</v>
      </c>
      <c r="S317" t="s">
        <v>49</v>
      </c>
      <c r="T317" t="s">
        <v>49</v>
      </c>
    </row>
    <row r="318" spans="15:20" x14ac:dyDescent="0.25">
      <c r="O318">
        <v>5685092</v>
      </c>
      <c r="P318" t="s">
        <v>461</v>
      </c>
      <c r="Q318">
        <v>49543547</v>
      </c>
      <c r="R318" t="s">
        <v>609</v>
      </c>
      <c r="S318" t="s">
        <v>48</v>
      </c>
      <c r="T318" t="s">
        <v>48</v>
      </c>
    </row>
    <row r="319" spans="15:20" x14ac:dyDescent="0.25">
      <c r="O319">
        <v>5687301</v>
      </c>
      <c r="P319" t="s">
        <v>461</v>
      </c>
      <c r="Q319">
        <v>49543547</v>
      </c>
      <c r="R319" t="s">
        <v>609</v>
      </c>
      <c r="S319" t="s">
        <v>20</v>
      </c>
      <c r="T319" t="s">
        <v>20</v>
      </c>
    </row>
    <row r="320" spans="15:20" x14ac:dyDescent="0.25">
      <c r="O320">
        <v>5688683</v>
      </c>
      <c r="P320" t="s">
        <v>381</v>
      </c>
      <c r="Q320">
        <v>75009897</v>
      </c>
      <c r="R320" t="s">
        <v>608</v>
      </c>
      <c r="S320" t="s">
        <v>32</v>
      </c>
      <c r="T320" t="s">
        <v>32</v>
      </c>
    </row>
    <row r="321" spans="15:20" x14ac:dyDescent="0.25">
      <c r="O321">
        <v>5689619</v>
      </c>
      <c r="P321" t="s">
        <v>298</v>
      </c>
      <c r="Q321">
        <v>27240185</v>
      </c>
      <c r="R321" t="s">
        <v>610</v>
      </c>
      <c r="S321" t="s">
        <v>20</v>
      </c>
      <c r="T321" t="s">
        <v>20</v>
      </c>
    </row>
    <row r="322" spans="15:20" x14ac:dyDescent="0.25">
      <c r="O322">
        <v>5708945</v>
      </c>
      <c r="P322" t="s">
        <v>424</v>
      </c>
      <c r="Q322">
        <v>25617401</v>
      </c>
      <c r="R322" t="s">
        <v>610</v>
      </c>
      <c r="S322" t="s">
        <v>52</v>
      </c>
      <c r="T322" t="s">
        <v>52</v>
      </c>
    </row>
    <row r="323" spans="15:20" x14ac:dyDescent="0.25">
      <c r="O323">
        <v>5778926</v>
      </c>
      <c r="P323" t="s">
        <v>323</v>
      </c>
      <c r="Q323" t="s">
        <v>644</v>
      </c>
      <c r="R323" t="s">
        <v>610</v>
      </c>
      <c r="S323" t="s">
        <v>15</v>
      </c>
      <c r="T323" t="s">
        <v>15</v>
      </c>
    </row>
    <row r="324" spans="15:20" x14ac:dyDescent="0.25">
      <c r="O324">
        <v>5781980</v>
      </c>
      <c r="P324" t="s">
        <v>511</v>
      </c>
      <c r="Q324">
        <v>27407969</v>
      </c>
      <c r="R324" t="s">
        <v>610</v>
      </c>
      <c r="S324" t="s">
        <v>605</v>
      </c>
      <c r="T324" t="s">
        <v>605</v>
      </c>
    </row>
    <row r="325" spans="15:20" x14ac:dyDescent="0.25">
      <c r="O325">
        <v>5781980</v>
      </c>
      <c r="P325" t="s">
        <v>511</v>
      </c>
      <c r="Q325">
        <v>27407969</v>
      </c>
      <c r="R325" t="s">
        <v>610</v>
      </c>
      <c r="S325" t="s">
        <v>605</v>
      </c>
      <c r="T325" t="s">
        <v>605</v>
      </c>
    </row>
    <row r="326" spans="15:20" x14ac:dyDescent="0.25">
      <c r="O326">
        <v>5792238</v>
      </c>
      <c r="P326" t="s">
        <v>410</v>
      </c>
      <c r="Q326" t="s">
        <v>548</v>
      </c>
      <c r="R326" t="s">
        <v>610</v>
      </c>
      <c r="S326" t="s">
        <v>8</v>
      </c>
      <c r="T326" t="s">
        <v>8</v>
      </c>
    </row>
    <row r="327" spans="15:20" x14ac:dyDescent="0.25">
      <c r="O327">
        <v>5823893</v>
      </c>
      <c r="P327" t="s">
        <v>479</v>
      </c>
      <c r="Q327">
        <v>26594633</v>
      </c>
      <c r="R327" t="s">
        <v>610</v>
      </c>
      <c r="S327" t="s">
        <v>40</v>
      </c>
      <c r="T327" t="s">
        <v>40</v>
      </c>
    </row>
    <row r="328" spans="15:20" x14ac:dyDescent="0.25">
      <c r="O328">
        <v>5839483</v>
      </c>
      <c r="P328" t="s">
        <v>304</v>
      </c>
      <c r="Q328">
        <v>43873499</v>
      </c>
      <c r="R328" t="s">
        <v>609</v>
      </c>
      <c r="S328" t="s">
        <v>40</v>
      </c>
      <c r="T328" t="s">
        <v>40</v>
      </c>
    </row>
    <row r="329" spans="15:20" x14ac:dyDescent="0.25">
      <c r="O329">
        <v>5872419</v>
      </c>
      <c r="P329" t="s">
        <v>470</v>
      </c>
      <c r="Q329">
        <v>61883531</v>
      </c>
      <c r="R329" t="s">
        <v>613</v>
      </c>
      <c r="S329" t="s">
        <v>6</v>
      </c>
      <c r="T329" t="s">
        <v>6</v>
      </c>
    </row>
    <row r="330" spans="15:20" x14ac:dyDescent="0.25">
      <c r="O330">
        <v>5873144</v>
      </c>
      <c r="P330" t="s">
        <v>379</v>
      </c>
      <c r="Q330" t="s">
        <v>541</v>
      </c>
      <c r="R330" t="s">
        <v>608</v>
      </c>
      <c r="S330" t="s">
        <v>31</v>
      </c>
      <c r="T330" t="s">
        <v>31</v>
      </c>
    </row>
    <row r="331" spans="15:20" x14ac:dyDescent="0.25">
      <c r="O331">
        <v>5877715</v>
      </c>
      <c r="P331" t="s">
        <v>602</v>
      </c>
      <c r="Q331">
        <v>28376196</v>
      </c>
      <c r="R331" t="s">
        <v>610</v>
      </c>
      <c r="S331" t="s">
        <v>18</v>
      </c>
      <c r="T331" t="s">
        <v>18</v>
      </c>
    </row>
    <row r="332" spans="15:20" x14ac:dyDescent="0.25">
      <c r="O332">
        <v>5878280</v>
      </c>
      <c r="P332" t="s">
        <v>396</v>
      </c>
      <c r="Q332">
        <v>45701822</v>
      </c>
      <c r="R332" t="s">
        <v>610</v>
      </c>
      <c r="S332" t="s">
        <v>35</v>
      </c>
      <c r="T332" t="s">
        <v>35</v>
      </c>
    </row>
    <row r="333" spans="15:20" x14ac:dyDescent="0.25">
      <c r="O333">
        <v>5904721</v>
      </c>
      <c r="P333" t="s">
        <v>395</v>
      </c>
      <c r="Q333">
        <v>48678767</v>
      </c>
      <c r="R333" t="s">
        <v>610</v>
      </c>
      <c r="S333" t="s">
        <v>20</v>
      </c>
      <c r="T333" t="s">
        <v>20</v>
      </c>
    </row>
    <row r="334" spans="15:20" x14ac:dyDescent="0.25">
      <c r="O334">
        <v>5909265</v>
      </c>
      <c r="P334" t="s">
        <v>405</v>
      </c>
      <c r="Q334">
        <v>26520800</v>
      </c>
      <c r="R334" t="s">
        <v>609</v>
      </c>
      <c r="S334" t="s">
        <v>48</v>
      </c>
      <c r="T334" t="s">
        <v>48</v>
      </c>
    </row>
    <row r="335" spans="15:20" x14ac:dyDescent="0.25">
      <c r="O335">
        <v>5924086</v>
      </c>
      <c r="P335" t="s">
        <v>347</v>
      </c>
      <c r="Q335">
        <v>44685165</v>
      </c>
      <c r="R335" t="s">
        <v>608</v>
      </c>
      <c r="S335" t="s">
        <v>28</v>
      </c>
      <c r="T335" t="s">
        <v>28</v>
      </c>
    </row>
    <row r="336" spans="15:20" x14ac:dyDescent="0.25">
      <c r="O336">
        <v>5924626</v>
      </c>
      <c r="P336" t="s">
        <v>407</v>
      </c>
      <c r="Q336">
        <v>47072989</v>
      </c>
      <c r="R336" t="s">
        <v>609</v>
      </c>
      <c r="S336" t="s">
        <v>48</v>
      </c>
      <c r="T336" t="s">
        <v>48</v>
      </c>
    </row>
    <row r="337" spans="15:20" x14ac:dyDescent="0.25">
      <c r="O337">
        <v>5925410</v>
      </c>
      <c r="P337" t="s">
        <v>330</v>
      </c>
      <c r="Q337">
        <v>24198412</v>
      </c>
      <c r="R337" t="s">
        <v>610</v>
      </c>
      <c r="S337" t="s">
        <v>28</v>
      </c>
      <c r="T337" t="s">
        <v>28</v>
      </c>
    </row>
    <row r="338" spans="15:20" x14ac:dyDescent="0.25">
      <c r="O338">
        <v>5957394</v>
      </c>
      <c r="P338" t="s">
        <v>484</v>
      </c>
      <c r="Q338">
        <v>68403186</v>
      </c>
      <c r="R338" t="s">
        <v>610</v>
      </c>
      <c r="S338" t="s">
        <v>15</v>
      </c>
      <c r="T338" t="s">
        <v>15</v>
      </c>
    </row>
    <row r="339" spans="15:20" x14ac:dyDescent="0.25">
      <c r="O339">
        <v>5981133</v>
      </c>
      <c r="P339" t="s">
        <v>495</v>
      </c>
      <c r="Q339">
        <v>22689443</v>
      </c>
      <c r="R339" t="s">
        <v>610</v>
      </c>
      <c r="S339" t="s">
        <v>1</v>
      </c>
      <c r="T339" t="s">
        <v>1</v>
      </c>
    </row>
    <row r="340" spans="15:20" x14ac:dyDescent="0.25">
      <c r="O340">
        <v>6004103</v>
      </c>
      <c r="P340" t="s">
        <v>407</v>
      </c>
      <c r="Q340">
        <v>47072989</v>
      </c>
      <c r="R340" t="s">
        <v>609</v>
      </c>
      <c r="S340" t="s">
        <v>28</v>
      </c>
      <c r="T340" t="s">
        <v>28</v>
      </c>
    </row>
    <row r="341" spans="15:20" x14ac:dyDescent="0.25">
      <c r="O341">
        <v>6018085</v>
      </c>
      <c r="P341" t="s">
        <v>410</v>
      </c>
      <c r="Q341" t="s">
        <v>548</v>
      </c>
      <c r="R341" t="s">
        <v>610</v>
      </c>
      <c r="S341" t="s">
        <v>15</v>
      </c>
      <c r="T341" t="s">
        <v>15</v>
      </c>
    </row>
    <row r="342" spans="15:20" x14ac:dyDescent="0.25">
      <c r="O342">
        <v>6045618</v>
      </c>
      <c r="P342" t="s">
        <v>367</v>
      </c>
      <c r="Q342">
        <v>71229124</v>
      </c>
      <c r="R342" t="s">
        <v>608</v>
      </c>
      <c r="S342" t="s">
        <v>6</v>
      </c>
      <c r="T342" t="s">
        <v>6</v>
      </c>
    </row>
    <row r="343" spans="15:20" x14ac:dyDescent="0.25">
      <c r="O343">
        <v>6099842</v>
      </c>
      <c r="P343" t="s">
        <v>404</v>
      </c>
      <c r="Q343">
        <v>47514329</v>
      </c>
      <c r="R343" t="s">
        <v>609</v>
      </c>
      <c r="S343" t="s">
        <v>32</v>
      </c>
      <c r="T343" t="s">
        <v>32</v>
      </c>
    </row>
    <row r="344" spans="15:20" x14ac:dyDescent="0.25">
      <c r="O344">
        <v>6110475</v>
      </c>
      <c r="P344" t="s">
        <v>321</v>
      </c>
      <c r="Q344">
        <v>25755277</v>
      </c>
      <c r="R344" t="s">
        <v>610</v>
      </c>
      <c r="S344" t="s">
        <v>15</v>
      </c>
      <c r="T344" t="s">
        <v>15</v>
      </c>
    </row>
    <row r="345" spans="15:20" x14ac:dyDescent="0.25">
      <c r="O345">
        <v>6145789</v>
      </c>
      <c r="P345" t="s">
        <v>645</v>
      </c>
      <c r="Q345" t="s">
        <v>646</v>
      </c>
      <c r="R345" t="s">
        <v>610</v>
      </c>
      <c r="S345" t="s">
        <v>32</v>
      </c>
      <c r="T345" t="s">
        <v>32</v>
      </c>
    </row>
    <row r="346" spans="15:20" x14ac:dyDescent="0.25">
      <c r="O346">
        <v>6169533</v>
      </c>
      <c r="P346" t="s">
        <v>461</v>
      </c>
      <c r="Q346">
        <v>49543547</v>
      </c>
      <c r="R346" t="s">
        <v>609</v>
      </c>
      <c r="S346" t="s">
        <v>43</v>
      </c>
      <c r="T346" t="s">
        <v>43</v>
      </c>
    </row>
    <row r="347" spans="15:20" x14ac:dyDescent="0.25">
      <c r="O347">
        <v>6193432</v>
      </c>
      <c r="P347" t="s">
        <v>306</v>
      </c>
      <c r="Q347">
        <v>27656535</v>
      </c>
      <c r="R347" t="s">
        <v>619</v>
      </c>
      <c r="S347" t="s">
        <v>32</v>
      </c>
      <c r="T347" t="s">
        <v>32</v>
      </c>
    </row>
    <row r="348" spans="15:20" x14ac:dyDescent="0.25">
      <c r="O348">
        <v>6194305</v>
      </c>
      <c r="P348" t="s">
        <v>469</v>
      </c>
      <c r="Q348">
        <v>42718325</v>
      </c>
      <c r="R348" t="s">
        <v>613</v>
      </c>
      <c r="S348" t="s">
        <v>8</v>
      </c>
      <c r="T348" t="s">
        <v>8</v>
      </c>
    </row>
    <row r="349" spans="15:20" x14ac:dyDescent="0.25">
      <c r="O349">
        <v>6194435</v>
      </c>
      <c r="P349" t="s">
        <v>352</v>
      </c>
      <c r="Q349">
        <v>70539456</v>
      </c>
      <c r="R349" t="s">
        <v>613</v>
      </c>
      <c r="S349" t="s">
        <v>6</v>
      </c>
      <c r="T349" t="s">
        <v>6</v>
      </c>
    </row>
    <row r="350" spans="15:20" x14ac:dyDescent="0.25">
      <c r="O350">
        <v>6222864</v>
      </c>
      <c r="P350" t="s">
        <v>347</v>
      </c>
      <c r="Q350">
        <v>44685165</v>
      </c>
      <c r="R350" t="s">
        <v>608</v>
      </c>
      <c r="S350" t="s">
        <v>54</v>
      </c>
      <c r="T350" t="s">
        <v>54</v>
      </c>
    </row>
    <row r="351" spans="15:20" x14ac:dyDescent="0.25">
      <c r="O351">
        <v>6253820</v>
      </c>
      <c r="P351" t="s">
        <v>388</v>
      </c>
      <c r="Q351">
        <v>70566241</v>
      </c>
      <c r="R351" t="s">
        <v>613</v>
      </c>
      <c r="S351" t="s">
        <v>31</v>
      </c>
      <c r="T351" t="s">
        <v>31</v>
      </c>
    </row>
    <row r="352" spans="15:20" x14ac:dyDescent="0.25">
      <c r="O352">
        <v>6255172</v>
      </c>
      <c r="P352" t="s">
        <v>489</v>
      </c>
      <c r="Q352">
        <v>27903508</v>
      </c>
      <c r="R352" t="s">
        <v>610</v>
      </c>
      <c r="S352" t="s">
        <v>8</v>
      </c>
      <c r="T352" t="s">
        <v>8</v>
      </c>
    </row>
    <row r="353" spans="15:20" x14ac:dyDescent="0.25">
      <c r="O353">
        <v>6255644</v>
      </c>
      <c r="P353" t="s">
        <v>313</v>
      </c>
      <c r="Q353">
        <v>27395286</v>
      </c>
      <c r="R353" t="s">
        <v>610</v>
      </c>
      <c r="S353" t="s">
        <v>6</v>
      </c>
      <c r="T353" t="s">
        <v>6</v>
      </c>
    </row>
    <row r="354" spans="15:20" x14ac:dyDescent="0.25">
      <c r="O354">
        <v>6255871</v>
      </c>
      <c r="P354" t="s">
        <v>485</v>
      </c>
      <c r="Q354" t="s">
        <v>647</v>
      </c>
      <c r="R354" t="s">
        <v>610</v>
      </c>
      <c r="S354" t="s">
        <v>48</v>
      </c>
      <c r="T354" t="s">
        <v>48</v>
      </c>
    </row>
    <row r="355" spans="15:20" x14ac:dyDescent="0.25">
      <c r="O355">
        <v>6273204</v>
      </c>
      <c r="P355" t="s">
        <v>351</v>
      </c>
      <c r="Q355" t="s">
        <v>536</v>
      </c>
      <c r="R355" t="s">
        <v>608</v>
      </c>
      <c r="S355" t="s">
        <v>30</v>
      </c>
      <c r="T355" t="s">
        <v>30</v>
      </c>
    </row>
    <row r="356" spans="15:20" x14ac:dyDescent="0.25">
      <c r="O356">
        <v>6293859</v>
      </c>
      <c r="P356" t="s">
        <v>457</v>
      </c>
      <c r="Q356" t="s">
        <v>575</v>
      </c>
      <c r="R356" t="s">
        <v>632</v>
      </c>
      <c r="S356" t="s">
        <v>6</v>
      </c>
      <c r="T356" t="s">
        <v>6</v>
      </c>
    </row>
    <row r="357" spans="15:20" x14ac:dyDescent="0.25">
      <c r="O357">
        <v>6307222</v>
      </c>
      <c r="P357" t="s">
        <v>471</v>
      </c>
      <c r="Q357">
        <v>29010730</v>
      </c>
      <c r="R357" t="s">
        <v>619</v>
      </c>
      <c r="S357" t="s">
        <v>1</v>
      </c>
      <c r="T357" t="s">
        <v>1</v>
      </c>
    </row>
    <row r="358" spans="15:20" x14ac:dyDescent="0.25">
      <c r="O358">
        <v>6315656</v>
      </c>
      <c r="P358" t="s">
        <v>462</v>
      </c>
      <c r="Q358">
        <v>27085031</v>
      </c>
      <c r="R358" t="s">
        <v>619</v>
      </c>
      <c r="S358" t="s">
        <v>605</v>
      </c>
      <c r="T358" t="s">
        <v>605</v>
      </c>
    </row>
    <row r="359" spans="15:20" x14ac:dyDescent="0.25">
      <c r="O359">
        <v>6318138</v>
      </c>
      <c r="P359" t="s">
        <v>489</v>
      </c>
      <c r="Q359">
        <v>27903508</v>
      </c>
      <c r="R359" t="s">
        <v>610</v>
      </c>
      <c r="S359" t="s">
        <v>20</v>
      </c>
      <c r="T359" t="s">
        <v>20</v>
      </c>
    </row>
    <row r="360" spans="15:20" x14ac:dyDescent="0.25">
      <c r="O360">
        <v>6328364</v>
      </c>
      <c r="P360" t="s">
        <v>346</v>
      </c>
      <c r="Q360">
        <v>69344035</v>
      </c>
      <c r="R360" t="s">
        <v>608</v>
      </c>
      <c r="S360" t="s">
        <v>49</v>
      </c>
      <c r="T360" t="s">
        <v>49</v>
      </c>
    </row>
    <row r="361" spans="15:20" x14ac:dyDescent="0.25">
      <c r="O361">
        <v>6333008</v>
      </c>
      <c r="P361" t="s">
        <v>472</v>
      </c>
      <c r="Q361">
        <v>71459251</v>
      </c>
      <c r="R361" t="s">
        <v>613</v>
      </c>
      <c r="S361" t="s">
        <v>52</v>
      </c>
      <c r="T361" t="s">
        <v>52</v>
      </c>
    </row>
    <row r="362" spans="15:20" x14ac:dyDescent="0.25">
      <c r="O362">
        <v>6341305</v>
      </c>
      <c r="P362" t="s">
        <v>320</v>
      </c>
      <c r="Q362">
        <v>71209212</v>
      </c>
      <c r="R362" t="s">
        <v>608</v>
      </c>
      <c r="S362" t="s">
        <v>31</v>
      </c>
      <c r="T362" t="s">
        <v>31</v>
      </c>
    </row>
    <row r="363" spans="15:20" x14ac:dyDescent="0.25">
      <c r="O363">
        <v>6353601</v>
      </c>
      <c r="P363" t="s">
        <v>509</v>
      </c>
      <c r="Q363">
        <v>18623433</v>
      </c>
      <c r="R363" t="s">
        <v>610</v>
      </c>
      <c r="S363" t="s">
        <v>605</v>
      </c>
      <c r="T363" t="s">
        <v>605</v>
      </c>
    </row>
    <row r="364" spans="15:20" x14ac:dyDescent="0.25">
      <c r="O364">
        <v>6379997</v>
      </c>
      <c r="P364" t="s">
        <v>648</v>
      </c>
      <c r="Q364" t="s">
        <v>584</v>
      </c>
      <c r="R364" t="s">
        <v>610</v>
      </c>
      <c r="S364" t="s">
        <v>30</v>
      </c>
      <c r="T364" t="s">
        <v>30</v>
      </c>
    </row>
    <row r="365" spans="15:20" x14ac:dyDescent="0.25">
      <c r="O365">
        <v>6381011</v>
      </c>
      <c r="P365" t="s">
        <v>490</v>
      </c>
      <c r="Q365">
        <v>70845387</v>
      </c>
      <c r="R365" t="s">
        <v>610</v>
      </c>
      <c r="S365" t="s">
        <v>15</v>
      </c>
      <c r="T365" t="s">
        <v>15</v>
      </c>
    </row>
    <row r="366" spans="15:20" x14ac:dyDescent="0.25">
      <c r="O366">
        <v>6384690</v>
      </c>
      <c r="P366" t="s">
        <v>316</v>
      </c>
      <c r="Q366" t="s">
        <v>530</v>
      </c>
      <c r="R366" t="s">
        <v>608</v>
      </c>
      <c r="S366" t="s">
        <v>35</v>
      </c>
      <c r="T366" t="s">
        <v>35</v>
      </c>
    </row>
    <row r="367" spans="15:20" x14ac:dyDescent="0.25">
      <c r="O367">
        <v>6405609</v>
      </c>
      <c r="P367" t="s">
        <v>440</v>
      </c>
      <c r="Q367" t="s">
        <v>562</v>
      </c>
      <c r="R367" t="s">
        <v>620</v>
      </c>
      <c r="S367" t="s">
        <v>6</v>
      </c>
      <c r="T367" t="s">
        <v>6</v>
      </c>
    </row>
    <row r="368" spans="15:20" x14ac:dyDescent="0.25">
      <c r="O368">
        <v>6407791</v>
      </c>
      <c r="P368" t="s">
        <v>404</v>
      </c>
      <c r="Q368">
        <v>47514329</v>
      </c>
      <c r="R368" t="s">
        <v>609</v>
      </c>
      <c r="S368" t="s">
        <v>52</v>
      </c>
      <c r="T368" t="s">
        <v>52</v>
      </c>
    </row>
    <row r="369" spans="15:20" x14ac:dyDescent="0.25">
      <c r="O369">
        <v>6408512</v>
      </c>
      <c r="P369" t="s">
        <v>311</v>
      </c>
      <c r="Q369">
        <v>27155064</v>
      </c>
      <c r="R369" t="s">
        <v>610</v>
      </c>
      <c r="S369" t="s">
        <v>30</v>
      </c>
      <c r="T369" t="s">
        <v>30</v>
      </c>
    </row>
    <row r="370" spans="15:20" x14ac:dyDescent="0.25">
      <c r="O370">
        <v>6434926</v>
      </c>
      <c r="P370" t="s">
        <v>518</v>
      </c>
      <c r="Q370">
        <v>71234489</v>
      </c>
      <c r="R370" t="s">
        <v>608</v>
      </c>
      <c r="S370" t="s">
        <v>47</v>
      </c>
      <c r="T370" t="s">
        <v>47</v>
      </c>
    </row>
    <row r="371" spans="15:20" x14ac:dyDescent="0.25">
      <c r="O371">
        <v>6442394</v>
      </c>
      <c r="P371" t="s">
        <v>631</v>
      </c>
      <c r="Q371">
        <v>70824282</v>
      </c>
      <c r="R371" t="s">
        <v>613</v>
      </c>
      <c r="S371" t="s">
        <v>6</v>
      </c>
      <c r="T371" t="s">
        <v>6</v>
      </c>
    </row>
    <row r="372" spans="15:20" x14ac:dyDescent="0.25">
      <c r="O372">
        <v>6464677</v>
      </c>
      <c r="P372" t="s">
        <v>343</v>
      </c>
      <c r="Q372">
        <v>71234462</v>
      </c>
      <c r="R372" t="s">
        <v>608</v>
      </c>
      <c r="S372" t="s">
        <v>31</v>
      </c>
      <c r="T372" t="s">
        <v>31</v>
      </c>
    </row>
    <row r="373" spans="15:20" x14ac:dyDescent="0.25">
      <c r="O373">
        <v>6473963</v>
      </c>
      <c r="P373" t="s">
        <v>308</v>
      </c>
      <c r="Q373">
        <v>26594544</v>
      </c>
      <c r="R373" t="s">
        <v>610</v>
      </c>
      <c r="S373" t="s">
        <v>8</v>
      </c>
      <c r="T373" t="s">
        <v>8</v>
      </c>
    </row>
    <row r="374" spans="15:20" x14ac:dyDescent="0.25">
      <c r="O374">
        <v>6496915</v>
      </c>
      <c r="P374" t="s">
        <v>504</v>
      </c>
      <c r="Q374">
        <v>61904252</v>
      </c>
      <c r="R374" t="s">
        <v>610</v>
      </c>
      <c r="S374" t="s">
        <v>15</v>
      </c>
      <c r="T374" t="s">
        <v>15</v>
      </c>
    </row>
    <row r="375" spans="15:20" x14ac:dyDescent="0.25">
      <c r="O375">
        <v>6522207</v>
      </c>
      <c r="P375" t="s">
        <v>312</v>
      </c>
      <c r="Q375">
        <v>47067071</v>
      </c>
      <c r="R375" t="s">
        <v>613</v>
      </c>
      <c r="S375" t="s">
        <v>31</v>
      </c>
      <c r="T375" t="s">
        <v>31</v>
      </c>
    </row>
    <row r="376" spans="15:20" x14ac:dyDescent="0.25">
      <c r="O376">
        <v>6540748</v>
      </c>
      <c r="P376" t="s">
        <v>302</v>
      </c>
      <c r="Q376" t="s">
        <v>526</v>
      </c>
      <c r="R376" t="s">
        <v>613</v>
      </c>
      <c r="S376" t="s">
        <v>6</v>
      </c>
      <c r="T376" t="s">
        <v>6</v>
      </c>
    </row>
    <row r="377" spans="15:20" x14ac:dyDescent="0.25">
      <c r="O377">
        <v>6547846</v>
      </c>
      <c r="P377" t="s">
        <v>519</v>
      </c>
      <c r="Q377">
        <v>22693661</v>
      </c>
      <c r="R377" t="s">
        <v>610</v>
      </c>
      <c r="S377" t="s">
        <v>1</v>
      </c>
      <c r="T377" t="s">
        <v>1</v>
      </c>
    </row>
    <row r="378" spans="15:20" x14ac:dyDescent="0.25">
      <c r="O378">
        <v>6554374</v>
      </c>
      <c r="P378" t="s">
        <v>514</v>
      </c>
      <c r="Q378">
        <v>26661586</v>
      </c>
      <c r="R378" t="s">
        <v>610</v>
      </c>
      <c r="S378" t="s">
        <v>48</v>
      </c>
      <c r="T378" t="s">
        <v>48</v>
      </c>
    </row>
    <row r="379" spans="15:20" x14ac:dyDescent="0.25">
      <c r="O379">
        <v>6563563</v>
      </c>
      <c r="P379" t="s">
        <v>500</v>
      </c>
      <c r="Q379">
        <v>26673622</v>
      </c>
      <c r="R379" t="s">
        <v>610</v>
      </c>
      <c r="S379" t="s">
        <v>18</v>
      </c>
      <c r="T379" t="s">
        <v>18</v>
      </c>
    </row>
    <row r="380" spans="15:20" x14ac:dyDescent="0.25">
      <c r="O380">
        <v>6566164</v>
      </c>
      <c r="P380" t="s">
        <v>434</v>
      </c>
      <c r="Q380" t="s">
        <v>556</v>
      </c>
      <c r="R380" t="s">
        <v>620</v>
      </c>
      <c r="S380" t="s">
        <v>6</v>
      </c>
      <c r="T380" t="s">
        <v>6</v>
      </c>
    </row>
    <row r="381" spans="15:20" x14ac:dyDescent="0.25">
      <c r="O381">
        <v>6568148</v>
      </c>
      <c r="P381" t="s">
        <v>345</v>
      </c>
      <c r="Q381">
        <v>71209867</v>
      </c>
      <c r="R381" t="s">
        <v>608</v>
      </c>
      <c r="S381" t="s">
        <v>30</v>
      </c>
      <c r="T381" t="s">
        <v>30</v>
      </c>
    </row>
    <row r="382" spans="15:20" x14ac:dyDescent="0.25">
      <c r="O382">
        <v>6575343</v>
      </c>
      <c r="P382" t="s">
        <v>347</v>
      </c>
      <c r="Q382">
        <v>44685165</v>
      </c>
      <c r="R382" t="s">
        <v>608</v>
      </c>
      <c r="S382" t="s">
        <v>35</v>
      </c>
      <c r="T382" t="s">
        <v>35</v>
      </c>
    </row>
    <row r="383" spans="15:20" x14ac:dyDescent="0.25">
      <c r="O383">
        <v>6586559</v>
      </c>
      <c r="P383" t="s">
        <v>490</v>
      </c>
      <c r="Q383">
        <v>70845387</v>
      </c>
      <c r="R383" t="s">
        <v>610</v>
      </c>
      <c r="S383" t="s">
        <v>52</v>
      </c>
      <c r="T383" t="s">
        <v>52</v>
      </c>
    </row>
    <row r="384" spans="15:20" x14ac:dyDescent="0.25">
      <c r="O384">
        <v>6587411</v>
      </c>
      <c r="P384" t="s">
        <v>422</v>
      </c>
      <c r="Q384">
        <v>26541831</v>
      </c>
      <c r="R384" t="s">
        <v>610</v>
      </c>
      <c r="S384" t="s">
        <v>35</v>
      </c>
      <c r="T384" t="s">
        <v>35</v>
      </c>
    </row>
    <row r="385" spans="15:20" x14ac:dyDescent="0.25">
      <c r="O385">
        <v>6611945</v>
      </c>
      <c r="P385" t="s">
        <v>433</v>
      </c>
      <c r="Q385" t="s">
        <v>555</v>
      </c>
      <c r="R385" t="s">
        <v>620</v>
      </c>
      <c r="S385" t="s">
        <v>6</v>
      </c>
      <c r="T385" t="s">
        <v>6</v>
      </c>
    </row>
    <row r="386" spans="15:20" x14ac:dyDescent="0.25">
      <c r="O386">
        <v>6640819</v>
      </c>
      <c r="P386" t="s">
        <v>436</v>
      </c>
      <c r="Q386" t="s">
        <v>558</v>
      </c>
      <c r="R386" t="s">
        <v>620</v>
      </c>
      <c r="S386" t="s">
        <v>6</v>
      </c>
      <c r="T386" t="s">
        <v>6</v>
      </c>
    </row>
    <row r="387" spans="15:20" x14ac:dyDescent="0.25">
      <c r="O387">
        <v>6647832</v>
      </c>
      <c r="P387" t="s">
        <v>342</v>
      </c>
      <c r="Q387">
        <v>44685173</v>
      </c>
      <c r="R387" t="s">
        <v>608</v>
      </c>
      <c r="S387" t="s">
        <v>31</v>
      </c>
      <c r="T387" t="s">
        <v>31</v>
      </c>
    </row>
    <row r="388" spans="15:20" x14ac:dyDescent="0.25">
      <c r="O388">
        <v>6696492</v>
      </c>
      <c r="P388" t="s">
        <v>381</v>
      </c>
      <c r="Q388">
        <v>75009897</v>
      </c>
      <c r="R388" t="s">
        <v>608</v>
      </c>
      <c r="S388" t="s">
        <v>605</v>
      </c>
      <c r="T388" t="s">
        <v>605</v>
      </c>
    </row>
    <row r="389" spans="15:20" x14ac:dyDescent="0.25">
      <c r="O389">
        <v>6702399</v>
      </c>
      <c r="P389" t="s">
        <v>310</v>
      </c>
      <c r="Q389">
        <v>42727219</v>
      </c>
      <c r="R389" t="s">
        <v>608</v>
      </c>
      <c r="S389" t="s">
        <v>31</v>
      </c>
      <c r="T389" t="s">
        <v>31</v>
      </c>
    </row>
    <row r="390" spans="15:20" x14ac:dyDescent="0.25">
      <c r="O390">
        <v>6711298</v>
      </c>
      <c r="P390" t="s">
        <v>307</v>
      </c>
      <c r="Q390">
        <v>22665005</v>
      </c>
      <c r="R390" t="s">
        <v>610</v>
      </c>
      <c r="S390" t="s">
        <v>15</v>
      </c>
      <c r="T390" t="s">
        <v>15</v>
      </c>
    </row>
    <row r="391" spans="15:20" x14ac:dyDescent="0.25">
      <c r="O391">
        <v>6712514</v>
      </c>
      <c r="P391" t="s">
        <v>497</v>
      </c>
      <c r="Q391">
        <v>70107491</v>
      </c>
      <c r="R391" t="s">
        <v>610</v>
      </c>
      <c r="S391" t="s">
        <v>54</v>
      </c>
      <c r="T391" t="s">
        <v>54</v>
      </c>
    </row>
    <row r="392" spans="15:20" x14ac:dyDescent="0.25">
      <c r="O392">
        <v>6732567</v>
      </c>
      <c r="P392" t="s">
        <v>479</v>
      </c>
      <c r="Q392">
        <v>26594633</v>
      </c>
      <c r="R392" t="s">
        <v>610</v>
      </c>
      <c r="S392" t="s">
        <v>48</v>
      </c>
      <c r="T392" t="s">
        <v>48</v>
      </c>
    </row>
    <row r="393" spans="15:20" x14ac:dyDescent="0.25">
      <c r="O393">
        <v>6733098</v>
      </c>
      <c r="P393" t="s">
        <v>317</v>
      </c>
      <c r="Q393">
        <v>27007537</v>
      </c>
      <c r="R393" t="s">
        <v>610</v>
      </c>
      <c r="S393" t="s">
        <v>33</v>
      </c>
      <c r="T393" t="s">
        <v>33</v>
      </c>
    </row>
    <row r="394" spans="15:20" x14ac:dyDescent="0.25">
      <c r="O394">
        <v>6755122</v>
      </c>
      <c r="P394" t="s">
        <v>479</v>
      </c>
      <c r="Q394">
        <v>26594633</v>
      </c>
      <c r="R394" t="s">
        <v>610</v>
      </c>
      <c r="S394" t="s">
        <v>15</v>
      </c>
      <c r="T394" t="s">
        <v>15</v>
      </c>
    </row>
    <row r="395" spans="15:20" x14ac:dyDescent="0.25">
      <c r="O395">
        <v>6755296</v>
      </c>
      <c r="P395" t="s">
        <v>521</v>
      </c>
      <c r="Q395" t="s">
        <v>586</v>
      </c>
      <c r="R395" t="s">
        <v>608</v>
      </c>
      <c r="S395" t="s">
        <v>30</v>
      </c>
      <c r="T395" t="s">
        <v>30</v>
      </c>
    </row>
    <row r="396" spans="15:20" x14ac:dyDescent="0.25">
      <c r="O396">
        <v>6765358</v>
      </c>
      <c r="P396" t="s">
        <v>419</v>
      </c>
      <c r="Q396">
        <v>62695487</v>
      </c>
      <c r="R396" t="s">
        <v>610</v>
      </c>
      <c r="S396" t="s">
        <v>15</v>
      </c>
      <c r="T396" t="s">
        <v>15</v>
      </c>
    </row>
    <row r="397" spans="15:20" x14ac:dyDescent="0.25">
      <c r="O397">
        <v>6767042</v>
      </c>
      <c r="P397" t="s">
        <v>356</v>
      </c>
      <c r="Q397">
        <v>71229078</v>
      </c>
      <c r="R397" t="s">
        <v>608</v>
      </c>
      <c r="S397" t="s">
        <v>31</v>
      </c>
      <c r="T397" t="s">
        <v>31</v>
      </c>
    </row>
    <row r="398" spans="15:20" x14ac:dyDescent="0.25">
      <c r="O398">
        <v>6796518</v>
      </c>
      <c r="P398" t="s">
        <v>631</v>
      </c>
      <c r="Q398">
        <v>70824282</v>
      </c>
      <c r="R398" t="s">
        <v>613</v>
      </c>
      <c r="S398" t="s">
        <v>15</v>
      </c>
      <c r="T398" t="s">
        <v>15</v>
      </c>
    </row>
    <row r="399" spans="15:20" x14ac:dyDescent="0.25">
      <c r="O399">
        <v>6798291</v>
      </c>
      <c r="P399" t="s">
        <v>408</v>
      </c>
      <c r="Q399">
        <v>47068531</v>
      </c>
      <c r="R399" t="s">
        <v>609</v>
      </c>
      <c r="S399" t="s">
        <v>8</v>
      </c>
      <c r="T399" t="s">
        <v>8</v>
      </c>
    </row>
    <row r="400" spans="15:20" x14ac:dyDescent="0.25">
      <c r="O400">
        <v>6807799</v>
      </c>
      <c r="P400" t="s">
        <v>631</v>
      </c>
      <c r="Q400">
        <v>70824282</v>
      </c>
      <c r="R400" t="s">
        <v>613</v>
      </c>
      <c r="S400" t="s">
        <v>43</v>
      </c>
      <c r="T400" t="s">
        <v>43</v>
      </c>
    </row>
    <row r="401" spans="15:20" x14ac:dyDescent="0.25">
      <c r="O401">
        <v>6899008</v>
      </c>
      <c r="P401" t="s">
        <v>333</v>
      </c>
      <c r="Q401">
        <v>48677752</v>
      </c>
      <c r="R401" t="s">
        <v>608</v>
      </c>
      <c r="S401" t="s">
        <v>49</v>
      </c>
      <c r="T401" t="s">
        <v>49</v>
      </c>
    </row>
    <row r="402" spans="15:20" x14ac:dyDescent="0.25">
      <c r="O402">
        <v>6907277</v>
      </c>
      <c r="P402" t="s">
        <v>412</v>
      </c>
      <c r="Q402">
        <v>24151262</v>
      </c>
      <c r="R402" t="s">
        <v>610</v>
      </c>
      <c r="S402" t="s">
        <v>49</v>
      </c>
      <c r="T402" t="s">
        <v>49</v>
      </c>
    </row>
    <row r="403" spans="15:20" x14ac:dyDescent="0.25">
      <c r="O403">
        <v>6915700</v>
      </c>
      <c r="P403" t="s">
        <v>398</v>
      </c>
      <c r="Q403" t="s">
        <v>544</v>
      </c>
      <c r="R403" t="s">
        <v>610</v>
      </c>
      <c r="S403" t="s">
        <v>1</v>
      </c>
      <c r="T403" t="s">
        <v>1</v>
      </c>
    </row>
    <row r="404" spans="15:20" x14ac:dyDescent="0.25">
      <c r="O404">
        <v>6917618</v>
      </c>
      <c r="P404" t="s">
        <v>314</v>
      </c>
      <c r="Q404">
        <v>29128218</v>
      </c>
      <c r="R404" t="s">
        <v>610</v>
      </c>
      <c r="S404" t="s">
        <v>41</v>
      </c>
      <c r="T404" t="s">
        <v>41</v>
      </c>
    </row>
    <row r="405" spans="15:20" x14ac:dyDescent="0.25">
      <c r="O405">
        <v>6926531</v>
      </c>
      <c r="P405" t="s">
        <v>319</v>
      </c>
      <c r="Q405">
        <v>25321307</v>
      </c>
      <c r="R405" t="s">
        <v>619</v>
      </c>
      <c r="S405" t="s">
        <v>605</v>
      </c>
      <c r="T405" t="s">
        <v>605</v>
      </c>
    </row>
    <row r="406" spans="15:20" x14ac:dyDescent="0.25">
      <c r="O406">
        <v>6926865</v>
      </c>
      <c r="P406" t="s">
        <v>504</v>
      </c>
      <c r="Q406">
        <v>61904252</v>
      </c>
      <c r="R406" t="s">
        <v>610</v>
      </c>
      <c r="S406" t="s">
        <v>49</v>
      </c>
      <c r="T406" t="s">
        <v>49</v>
      </c>
    </row>
    <row r="407" spans="15:20" x14ac:dyDescent="0.25">
      <c r="O407">
        <v>6946625</v>
      </c>
      <c r="P407" t="s">
        <v>417</v>
      </c>
      <c r="Q407">
        <v>42731500</v>
      </c>
      <c r="R407" t="s">
        <v>610</v>
      </c>
      <c r="S407" t="s">
        <v>26</v>
      </c>
      <c r="T407" t="s">
        <v>26</v>
      </c>
    </row>
    <row r="408" spans="15:20" x14ac:dyDescent="0.25">
      <c r="O408">
        <v>6947606</v>
      </c>
      <c r="P408" t="s">
        <v>408</v>
      </c>
      <c r="Q408">
        <v>47068531</v>
      </c>
      <c r="R408" t="s">
        <v>609</v>
      </c>
      <c r="S408" t="s">
        <v>6</v>
      </c>
      <c r="T408" t="s">
        <v>6</v>
      </c>
    </row>
    <row r="409" spans="15:20" x14ac:dyDescent="0.25">
      <c r="O409">
        <v>6964519</v>
      </c>
      <c r="P409" t="s">
        <v>468</v>
      </c>
      <c r="Q409" t="s">
        <v>649</v>
      </c>
      <c r="R409" t="s">
        <v>613</v>
      </c>
      <c r="S409" t="s">
        <v>28</v>
      </c>
      <c r="T409" t="s">
        <v>28</v>
      </c>
    </row>
    <row r="410" spans="15:20" x14ac:dyDescent="0.25">
      <c r="O410">
        <v>6982016</v>
      </c>
      <c r="P410" t="s">
        <v>361</v>
      </c>
      <c r="Q410">
        <v>66318475</v>
      </c>
      <c r="R410" t="s">
        <v>613</v>
      </c>
      <c r="S410" t="s">
        <v>605</v>
      </c>
      <c r="T410" t="s">
        <v>605</v>
      </c>
    </row>
    <row r="411" spans="15:20" x14ac:dyDescent="0.25">
      <c r="O411">
        <v>6988489</v>
      </c>
      <c r="P411" t="s">
        <v>475</v>
      </c>
      <c r="Q411">
        <v>26525305</v>
      </c>
      <c r="R411" t="s">
        <v>610</v>
      </c>
      <c r="S411" t="s">
        <v>30</v>
      </c>
      <c r="T411" t="s">
        <v>30</v>
      </c>
    </row>
    <row r="412" spans="15:20" x14ac:dyDescent="0.25">
      <c r="O412">
        <v>7002225</v>
      </c>
      <c r="P412" t="s">
        <v>631</v>
      </c>
      <c r="Q412">
        <v>70824282</v>
      </c>
      <c r="R412" t="s">
        <v>613</v>
      </c>
      <c r="S412" t="s">
        <v>40</v>
      </c>
      <c r="T412" t="s">
        <v>40</v>
      </c>
    </row>
    <row r="413" spans="15:20" x14ac:dyDescent="0.25">
      <c r="O413">
        <v>7003499</v>
      </c>
      <c r="P413" t="s">
        <v>337</v>
      </c>
      <c r="Q413">
        <v>71209859</v>
      </c>
      <c r="R413" t="s">
        <v>608</v>
      </c>
      <c r="S413" t="s">
        <v>30</v>
      </c>
      <c r="T413" t="s">
        <v>30</v>
      </c>
    </row>
    <row r="414" spans="15:20" x14ac:dyDescent="0.25">
      <c r="O414">
        <v>7026827</v>
      </c>
      <c r="P414" t="s">
        <v>304</v>
      </c>
      <c r="Q414">
        <v>43873499</v>
      </c>
      <c r="R414" t="s">
        <v>609</v>
      </c>
      <c r="S414" t="s">
        <v>15</v>
      </c>
      <c r="T414" t="s">
        <v>15</v>
      </c>
    </row>
    <row r="415" spans="15:20" x14ac:dyDescent="0.25">
      <c r="O415">
        <v>7030099</v>
      </c>
      <c r="P415" t="s">
        <v>425</v>
      </c>
      <c r="Q415">
        <v>26708451</v>
      </c>
      <c r="R415" t="s">
        <v>610</v>
      </c>
      <c r="S415" t="s">
        <v>8</v>
      </c>
      <c r="T415" t="s">
        <v>8</v>
      </c>
    </row>
    <row r="416" spans="15:20" x14ac:dyDescent="0.25">
      <c r="O416">
        <v>7038189</v>
      </c>
      <c r="P416" t="s">
        <v>311</v>
      </c>
      <c r="Q416">
        <v>27155064</v>
      </c>
      <c r="R416" t="s">
        <v>610</v>
      </c>
      <c r="S416" t="s">
        <v>18</v>
      </c>
      <c r="T416" t="s">
        <v>18</v>
      </c>
    </row>
    <row r="417" spans="15:20" x14ac:dyDescent="0.25">
      <c r="O417">
        <v>7050280</v>
      </c>
      <c r="P417" t="s">
        <v>509</v>
      </c>
      <c r="Q417">
        <v>18623433</v>
      </c>
      <c r="R417" t="s">
        <v>610</v>
      </c>
      <c r="S417" t="s">
        <v>6</v>
      </c>
      <c r="T417" t="s">
        <v>6</v>
      </c>
    </row>
    <row r="418" spans="15:20" x14ac:dyDescent="0.25">
      <c r="O418">
        <v>7058421</v>
      </c>
      <c r="P418" t="s">
        <v>486</v>
      </c>
      <c r="Q418">
        <v>26537036</v>
      </c>
      <c r="R418" t="s">
        <v>610</v>
      </c>
      <c r="S418" t="s">
        <v>48</v>
      </c>
      <c r="T418" t="s">
        <v>48</v>
      </c>
    </row>
    <row r="419" spans="15:20" x14ac:dyDescent="0.25">
      <c r="O419">
        <v>7109933</v>
      </c>
      <c r="P419" t="s">
        <v>470</v>
      </c>
      <c r="Q419">
        <v>61883532</v>
      </c>
      <c r="R419" t="s">
        <v>613</v>
      </c>
      <c r="S419" t="s">
        <v>28</v>
      </c>
      <c r="T419" t="s">
        <v>28</v>
      </c>
    </row>
    <row r="420" spans="15:20" x14ac:dyDescent="0.25">
      <c r="O420">
        <v>7149586</v>
      </c>
      <c r="P420" t="s">
        <v>415</v>
      </c>
      <c r="Q420">
        <v>27435610</v>
      </c>
      <c r="R420" t="s">
        <v>610</v>
      </c>
      <c r="S420" t="s">
        <v>49</v>
      </c>
      <c r="T420" t="s">
        <v>49</v>
      </c>
    </row>
    <row r="421" spans="15:20" x14ac:dyDescent="0.25">
      <c r="O421">
        <v>7155077</v>
      </c>
      <c r="P421" t="s">
        <v>385</v>
      </c>
      <c r="Q421">
        <v>69342288</v>
      </c>
      <c r="R421" t="s">
        <v>613</v>
      </c>
      <c r="S421" t="s">
        <v>6</v>
      </c>
      <c r="T421" t="s">
        <v>6</v>
      </c>
    </row>
    <row r="422" spans="15:20" x14ac:dyDescent="0.25">
      <c r="O422">
        <v>7173961</v>
      </c>
      <c r="P422" t="s">
        <v>387</v>
      </c>
      <c r="Q422">
        <v>24678961</v>
      </c>
      <c r="R422" t="s">
        <v>610</v>
      </c>
      <c r="S422" t="s">
        <v>31</v>
      </c>
      <c r="T422" t="s">
        <v>31</v>
      </c>
    </row>
    <row r="423" spans="15:20" x14ac:dyDescent="0.25">
      <c r="O423">
        <v>7194832</v>
      </c>
      <c r="P423" t="s">
        <v>319</v>
      </c>
      <c r="Q423">
        <v>25321307</v>
      </c>
      <c r="R423" t="s">
        <v>619</v>
      </c>
      <c r="S423" t="s">
        <v>32</v>
      </c>
      <c r="T423" t="s">
        <v>32</v>
      </c>
    </row>
    <row r="424" spans="15:20" x14ac:dyDescent="0.25">
      <c r="O424">
        <v>7195515</v>
      </c>
      <c r="P424" t="s">
        <v>508</v>
      </c>
      <c r="Q424">
        <v>22768602</v>
      </c>
      <c r="R424" t="s">
        <v>610</v>
      </c>
      <c r="S424" t="s">
        <v>49</v>
      </c>
      <c r="T424" t="s">
        <v>49</v>
      </c>
    </row>
    <row r="425" spans="15:20" x14ac:dyDescent="0.25">
      <c r="O425">
        <v>7238600</v>
      </c>
      <c r="P425" t="s">
        <v>474</v>
      </c>
      <c r="Q425">
        <v>64355756</v>
      </c>
      <c r="R425" t="s">
        <v>610</v>
      </c>
      <c r="S425" t="s">
        <v>41</v>
      </c>
      <c r="T425" t="s">
        <v>41</v>
      </c>
    </row>
    <row r="426" spans="15:20" x14ac:dyDescent="0.25">
      <c r="O426">
        <v>7242355</v>
      </c>
      <c r="P426" t="s">
        <v>318</v>
      </c>
      <c r="Q426">
        <v>26619032</v>
      </c>
      <c r="R426" t="s">
        <v>610</v>
      </c>
      <c r="S426" t="s">
        <v>41</v>
      </c>
      <c r="T426" t="s">
        <v>41</v>
      </c>
    </row>
    <row r="427" spans="15:20" x14ac:dyDescent="0.25">
      <c r="O427">
        <v>7255535</v>
      </c>
      <c r="P427" t="s">
        <v>494</v>
      </c>
      <c r="Q427">
        <v>48707783</v>
      </c>
      <c r="R427" t="s">
        <v>610</v>
      </c>
      <c r="S427" t="s">
        <v>6</v>
      </c>
      <c r="T427" t="s">
        <v>6</v>
      </c>
    </row>
    <row r="428" spans="15:20" x14ac:dyDescent="0.25">
      <c r="O428">
        <v>7256088</v>
      </c>
      <c r="P428" t="s">
        <v>414</v>
      </c>
      <c r="Q428" t="s">
        <v>650</v>
      </c>
      <c r="R428" t="s">
        <v>610</v>
      </c>
      <c r="S428" t="s">
        <v>8</v>
      </c>
      <c r="T428" t="s">
        <v>8</v>
      </c>
    </row>
    <row r="429" spans="15:20" x14ac:dyDescent="0.25">
      <c r="O429">
        <v>7263873</v>
      </c>
      <c r="P429" t="s">
        <v>496</v>
      </c>
      <c r="Q429">
        <v>29043913</v>
      </c>
      <c r="R429" t="s">
        <v>610</v>
      </c>
      <c r="S429" t="s">
        <v>8</v>
      </c>
      <c r="T429" t="s">
        <v>8</v>
      </c>
    </row>
    <row r="430" spans="15:20" x14ac:dyDescent="0.25">
      <c r="O430">
        <v>7282685</v>
      </c>
      <c r="P430" t="s">
        <v>420</v>
      </c>
      <c r="Q430">
        <v>27628418</v>
      </c>
      <c r="R430" t="s">
        <v>619</v>
      </c>
      <c r="S430" t="s">
        <v>6</v>
      </c>
      <c r="T430" t="s">
        <v>6</v>
      </c>
    </row>
    <row r="431" spans="15:20" x14ac:dyDescent="0.25">
      <c r="O431">
        <v>7285747</v>
      </c>
      <c r="P431" t="s">
        <v>309</v>
      </c>
      <c r="Q431">
        <v>71209948</v>
      </c>
      <c r="R431" t="s">
        <v>608</v>
      </c>
      <c r="S431" t="s">
        <v>15</v>
      </c>
      <c r="T431" t="s">
        <v>15</v>
      </c>
    </row>
    <row r="432" spans="15:20" x14ac:dyDescent="0.25">
      <c r="O432">
        <v>7299257</v>
      </c>
      <c r="P432" t="s">
        <v>651</v>
      </c>
      <c r="Q432">
        <v>24297933</v>
      </c>
      <c r="R432" t="s">
        <v>619</v>
      </c>
      <c r="S432" t="s">
        <v>32</v>
      </c>
      <c r="T432" t="s">
        <v>32</v>
      </c>
    </row>
    <row r="433" spans="15:20" x14ac:dyDescent="0.25">
      <c r="O433">
        <v>7302248</v>
      </c>
      <c r="P433" t="s">
        <v>467</v>
      </c>
      <c r="Q433" t="s">
        <v>581</v>
      </c>
      <c r="R433" t="s">
        <v>613</v>
      </c>
      <c r="S433" t="s">
        <v>6</v>
      </c>
      <c r="T433" t="s">
        <v>6</v>
      </c>
    </row>
    <row r="434" spans="15:20" x14ac:dyDescent="0.25">
      <c r="O434">
        <v>7317338</v>
      </c>
      <c r="P434" t="s">
        <v>311</v>
      </c>
      <c r="Q434">
        <v>27155064</v>
      </c>
      <c r="R434" t="s">
        <v>610</v>
      </c>
      <c r="S434" t="s">
        <v>15</v>
      </c>
      <c r="T434" t="s">
        <v>15</v>
      </c>
    </row>
    <row r="435" spans="15:20" x14ac:dyDescent="0.25">
      <c r="O435">
        <v>7342352</v>
      </c>
      <c r="P435" t="s">
        <v>352</v>
      </c>
      <c r="Q435">
        <v>70539456</v>
      </c>
      <c r="R435" t="s">
        <v>613</v>
      </c>
      <c r="S435" t="s">
        <v>31</v>
      </c>
      <c r="T435" t="s">
        <v>31</v>
      </c>
    </row>
    <row r="436" spans="15:20" x14ac:dyDescent="0.25">
      <c r="O436">
        <v>7345306</v>
      </c>
      <c r="P436" t="s">
        <v>448</v>
      </c>
      <c r="Q436">
        <v>75154617</v>
      </c>
      <c r="R436" t="s">
        <v>613</v>
      </c>
      <c r="S436" t="s">
        <v>31</v>
      </c>
      <c r="T436" t="s">
        <v>31</v>
      </c>
    </row>
    <row r="437" spans="15:20" x14ac:dyDescent="0.25">
      <c r="O437">
        <v>7371646</v>
      </c>
      <c r="P437" t="s">
        <v>409</v>
      </c>
      <c r="Q437">
        <v>47084359</v>
      </c>
      <c r="R437" t="s">
        <v>609</v>
      </c>
      <c r="S437" t="s">
        <v>6</v>
      </c>
      <c r="T437" t="s">
        <v>6</v>
      </c>
    </row>
    <row r="438" spans="15:20" x14ac:dyDescent="0.25">
      <c r="O438">
        <v>7397891</v>
      </c>
      <c r="P438" t="s">
        <v>346</v>
      </c>
      <c r="Q438">
        <v>69344035</v>
      </c>
      <c r="R438" t="s">
        <v>608</v>
      </c>
      <c r="S438" t="s">
        <v>31</v>
      </c>
      <c r="T438" t="s">
        <v>31</v>
      </c>
    </row>
    <row r="439" spans="15:20" x14ac:dyDescent="0.25">
      <c r="O439">
        <v>7431669</v>
      </c>
      <c r="P439" t="s">
        <v>311</v>
      </c>
      <c r="Q439">
        <v>27155064</v>
      </c>
      <c r="R439" t="s">
        <v>610</v>
      </c>
      <c r="S439" t="s">
        <v>6</v>
      </c>
      <c r="T439" t="s">
        <v>6</v>
      </c>
    </row>
    <row r="440" spans="15:20" x14ac:dyDescent="0.25">
      <c r="O440">
        <v>7432617</v>
      </c>
      <c r="P440" t="s">
        <v>311</v>
      </c>
      <c r="Q440">
        <v>27155064</v>
      </c>
      <c r="R440" t="s">
        <v>610</v>
      </c>
      <c r="S440" t="s">
        <v>35</v>
      </c>
      <c r="T440" t="s">
        <v>35</v>
      </c>
    </row>
    <row r="441" spans="15:20" x14ac:dyDescent="0.25">
      <c r="O441">
        <v>7450084</v>
      </c>
      <c r="P441" t="s">
        <v>382</v>
      </c>
      <c r="Q441">
        <v>71229141</v>
      </c>
      <c r="R441" t="s">
        <v>608</v>
      </c>
      <c r="S441" t="s">
        <v>31</v>
      </c>
      <c r="T441" t="s">
        <v>31</v>
      </c>
    </row>
    <row r="442" spans="15:20" x14ac:dyDescent="0.25">
      <c r="O442">
        <v>7456323</v>
      </c>
      <c r="P442" t="s">
        <v>409</v>
      </c>
      <c r="Q442">
        <v>47084359</v>
      </c>
      <c r="R442" t="s">
        <v>609</v>
      </c>
      <c r="S442" t="s">
        <v>49</v>
      </c>
      <c r="T442" t="s">
        <v>49</v>
      </c>
    </row>
    <row r="443" spans="15:20" x14ac:dyDescent="0.25">
      <c r="O443">
        <v>7485803</v>
      </c>
      <c r="P443" t="s">
        <v>341</v>
      </c>
      <c r="Q443">
        <v>48677701</v>
      </c>
      <c r="R443" t="s">
        <v>608</v>
      </c>
      <c r="S443" t="s">
        <v>45</v>
      </c>
      <c r="T443" t="s">
        <v>45</v>
      </c>
    </row>
    <row r="444" spans="15:20" x14ac:dyDescent="0.25">
      <c r="O444">
        <v>7515682</v>
      </c>
      <c r="P444" t="s">
        <v>427</v>
      </c>
      <c r="Q444" t="s">
        <v>549</v>
      </c>
      <c r="R444" t="s">
        <v>620</v>
      </c>
      <c r="S444" t="s">
        <v>6</v>
      </c>
      <c r="T444" t="s">
        <v>6</v>
      </c>
    </row>
    <row r="445" spans="15:20" x14ac:dyDescent="0.25">
      <c r="O445">
        <v>7521946</v>
      </c>
      <c r="P445" t="s">
        <v>652</v>
      </c>
      <c r="Q445">
        <v>22838457</v>
      </c>
      <c r="R445" t="s">
        <v>610</v>
      </c>
      <c r="S445" t="s">
        <v>49</v>
      </c>
      <c r="T445" t="s">
        <v>49</v>
      </c>
    </row>
    <row r="446" spans="15:20" x14ac:dyDescent="0.25">
      <c r="O446">
        <v>7530607</v>
      </c>
      <c r="P446" t="s">
        <v>408</v>
      </c>
      <c r="Q446">
        <v>47068531</v>
      </c>
      <c r="R446" t="s">
        <v>609</v>
      </c>
      <c r="S446" t="s">
        <v>28</v>
      </c>
      <c r="T446" t="s">
        <v>28</v>
      </c>
    </row>
    <row r="447" spans="15:20" x14ac:dyDescent="0.25">
      <c r="O447">
        <v>7545894</v>
      </c>
      <c r="P447" t="s">
        <v>460</v>
      </c>
      <c r="Q447" t="s">
        <v>578</v>
      </c>
      <c r="R447" t="s">
        <v>632</v>
      </c>
      <c r="S447" t="s">
        <v>6</v>
      </c>
      <c r="T447" t="s">
        <v>6</v>
      </c>
    </row>
    <row r="448" spans="15:20" x14ac:dyDescent="0.25">
      <c r="O448">
        <v>7549142</v>
      </c>
      <c r="P448" t="s">
        <v>313</v>
      </c>
      <c r="Q448">
        <v>27395286</v>
      </c>
      <c r="R448" t="s">
        <v>610</v>
      </c>
      <c r="S448" t="s">
        <v>605</v>
      </c>
      <c r="T448" t="s">
        <v>605</v>
      </c>
    </row>
    <row r="449" spans="15:20" x14ac:dyDescent="0.25">
      <c r="O449">
        <v>7549142</v>
      </c>
      <c r="P449" t="s">
        <v>313</v>
      </c>
      <c r="Q449">
        <v>27395286</v>
      </c>
      <c r="R449" t="s">
        <v>610</v>
      </c>
      <c r="S449" t="s">
        <v>605</v>
      </c>
      <c r="T449" t="s">
        <v>605</v>
      </c>
    </row>
    <row r="450" spans="15:20" x14ac:dyDescent="0.25">
      <c r="O450">
        <v>7589579</v>
      </c>
      <c r="P450" t="s">
        <v>477</v>
      </c>
      <c r="Q450">
        <v>22844660</v>
      </c>
      <c r="R450" t="s">
        <v>610</v>
      </c>
      <c r="S450" t="s">
        <v>48</v>
      </c>
      <c r="T450" t="s">
        <v>48</v>
      </c>
    </row>
    <row r="451" spans="15:20" x14ac:dyDescent="0.25">
      <c r="O451">
        <v>7598122</v>
      </c>
      <c r="P451" t="s">
        <v>312</v>
      </c>
      <c r="Q451">
        <v>47067071</v>
      </c>
      <c r="R451" t="s">
        <v>613</v>
      </c>
      <c r="S451" t="s">
        <v>15</v>
      </c>
      <c r="T451" t="s">
        <v>15</v>
      </c>
    </row>
    <row r="452" spans="15:20" x14ac:dyDescent="0.25">
      <c r="O452">
        <v>7598122</v>
      </c>
      <c r="P452" t="s">
        <v>312</v>
      </c>
      <c r="Q452">
        <v>47067071</v>
      </c>
      <c r="R452" t="s">
        <v>613</v>
      </c>
      <c r="S452" t="s">
        <v>15</v>
      </c>
      <c r="T452" t="s">
        <v>15</v>
      </c>
    </row>
    <row r="453" spans="15:20" x14ac:dyDescent="0.25">
      <c r="O453">
        <v>7605862</v>
      </c>
      <c r="P453" t="s">
        <v>521</v>
      </c>
      <c r="Q453" t="s">
        <v>586</v>
      </c>
      <c r="R453" t="s">
        <v>608</v>
      </c>
      <c r="S453" t="s">
        <v>54</v>
      </c>
      <c r="T453" t="s">
        <v>54</v>
      </c>
    </row>
    <row r="454" spans="15:20" x14ac:dyDescent="0.25">
      <c r="O454">
        <v>7617221</v>
      </c>
      <c r="P454" t="s">
        <v>488</v>
      </c>
      <c r="Q454">
        <v>71209310</v>
      </c>
      <c r="R454" t="s">
        <v>608</v>
      </c>
      <c r="S454" t="s">
        <v>30</v>
      </c>
      <c r="T454" t="s">
        <v>30</v>
      </c>
    </row>
    <row r="455" spans="15:20" x14ac:dyDescent="0.25">
      <c r="O455">
        <v>7620360</v>
      </c>
      <c r="P455" t="s">
        <v>308</v>
      </c>
      <c r="Q455">
        <v>26594544</v>
      </c>
      <c r="R455" t="s">
        <v>610</v>
      </c>
      <c r="S455" t="s">
        <v>49</v>
      </c>
      <c r="T455" t="s">
        <v>49</v>
      </c>
    </row>
    <row r="456" spans="15:20" x14ac:dyDescent="0.25">
      <c r="O456">
        <v>7635375</v>
      </c>
      <c r="P456" t="s">
        <v>326</v>
      </c>
      <c r="Q456">
        <v>42744326</v>
      </c>
      <c r="R456" t="s">
        <v>609</v>
      </c>
      <c r="S456" t="s">
        <v>31</v>
      </c>
      <c r="T456" t="s">
        <v>31</v>
      </c>
    </row>
    <row r="457" spans="15:20" x14ac:dyDescent="0.25">
      <c r="O457">
        <v>7637650</v>
      </c>
      <c r="P457" t="s">
        <v>370</v>
      </c>
      <c r="Q457">
        <v>71209921</v>
      </c>
      <c r="R457" t="s">
        <v>608</v>
      </c>
      <c r="S457" t="s">
        <v>31</v>
      </c>
      <c r="T457" t="s">
        <v>31</v>
      </c>
    </row>
    <row r="458" spans="15:20" x14ac:dyDescent="0.25">
      <c r="O458">
        <v>7671346</v>
      </c>
      <c r="P458" t="s">
        <v>372</v>
      </c>
      <c r="Q458">
        <v>72541121</v>
      </c>
      <c r="R458" t="s">
        <v>608</v>
      </c>
      <c r="S458" t="s">
        <v>605</v>
      </c>
      <c r="T458" t="s">
        <v>605</v>
      </c>
    </row>
    <row r="459" spans="15:20" x14ac:dyDescent="0.25">
      <c r="O459">
        <v>7671518</v>
      </c>
      <c r="P459" t="s">
        <v>489</v>
      </c>
      <c r="Q459">
        <v>27903508</v>
      </c>
      <c r="R459" t="s">
        <v>610</v>
      </c>
      <c r="S459" t="s">
        <v>45</v>
      </c>
      <c r="T459" t="s">
        <v>45</v>
      </c>
    </row>
    <row r="460" spans="15:20" x14ac:dyDescent="0.25">
      <c r="O460">
        <v>7718168</v>
      </c>
      <c r="P460" t="s">
        <v>318</v>
      </c>
      <c r="Q460">
        <v>26619032</v>
      </c>
      <c r="R460" t="s">
        <v>610</v>
      </c>
      <c r="S460" t="s">
        <v>15</v>
      </c>
      <c r="T460" t="s">
        <v>15</v>
      </c>
    </row>
    <row r="461" spans="15:20" x14ac:dyDescent="0.25">
      <c r="O461">
        <v>7727959</v>
      </c>
      <c r="P461" t="s">
        <v>408</v>
      </c>
      <c r="Q461">
        <v>47068531</v>
      </c>
      <c r="R461" t="s">
        <v>609</v>
      </c>
      <c r="S461" t="s">
        <v>48</v>
      </c>
      <c r="T461" t="s">
        <v>48</v>
      </c>
    </row>
    <row r="462" spans="15:20" x14ac:dyDescent="0.25">
      <c r="O462">
        <v>7731648</v>
      </c>
      <c r="P462" t="s">
        <v>389</v>
      </c>
      <c r="Q462">
        <v>47515147</v>
      </c>
      <c r="R462" t="s">
        <v>613</v>
      </c>
      <c r="S462" t="s">
        <v>6</v>
      </c>
      <c r="T462" t="s">
        <v>6</v>
      </c>
    </row>
    <row r="463" spans="15:20" x14ac:dyDescent="0.25">
      <c r="O463">
        <v>7740354</v>
      </c>
      <c r="P463" t="s">
        <v>503</v>
      </c>
      <c r="Q463">
        <v>70951608</v>
      </c>
      <c r="R463" t="s">
        <v>610</v>
      </c>
      <c r="S463" t="s">
        <v>49</v>
      </c>
      <c r="T463" t="s">
        <v>49</v>
      </c>
    </row>
    <row r="464" spans="15:20" x14ac:dyDescent="0.25">
      <c r="O464">
        <v>7753589</v>
      </c>
      <c r="P464" t="s">
        <v>329</v>
      </c>
      <c r="Q464">
        <v>61924261</v>
      </c>
      <c r="R464" t="s">
        <v>610</v>
      </c>
      <c r="S464" t="s">
        <v>41</v>
      </c>
      <c r="T464" t="s">
        <v>41</v>
      </c>
    </row>
    <row r="465" spans="15:20" x14ac:dyDescent="0.25">
      <c r="O465">
        <v>7770879</v>
      </c>
      <c r="P465" t="s">
        <v>388</v>
      </c>
      <c r="Q465">
        <v>70566241</v>
      </c>
      <c r="R465" t="s">
        <v>613</v>
      </c>
      <c r="S465" t="s">
        <v>32</v>
      </c>
      <c r="T465" t="s">
        <v>32</v>
      </c>
    </row>
    <row r="466" spans="15:20" x14ac:dyDescent="0.25">
      <c r="O466">
        <v>7823716</v>
      </c>
      <c r="P466" t="s">
        <v>413</v>
      </c>
      <c r="Q466">
        <v>70929688</v>
      </c>
      <c r="R466" t="s">
        <v>610</v>
      </c>
      <c r="S466" t="s">
        <v>15</v>
      </c>
      <c r="T466" t="s">
        <v>15</v>
      </c>
    </row>
    <row r="467" spans="15:20" x14ac:dyDescent="0.25">
      <c r="O467">
        <v>7829424</v>
      </c>
      <c r="P467" t="s">
        <v>415</v>
      </c>
      <c r="Q467">
        <v>27435610</v>
      </c>
      <c r="R467" t="s">
        <v>610</v>
      </c>
      <c r="S467" t="s">
        <v>48</v>
      </c>
      <c r="T467" t="s">
        <v>48</v>
      </c>
    </row>
    <row r="468" spans="15:20" x14ac:dyDescent="0.25">
      <c r="O468">
        <v>7829833</v>
      </c>
      <c r="P468" t="s">
        <v>641</v>
      </c>
      <c r="Q468">
        <v>27023915</v>
      </c>
      <c r="R468" t="s">
        <v>610</v>
      </c>
      <c r="S468" t="s">
        <v>605</v>
      </c>
      <c r="T468" t="s">
        <v>605</v>
      </c>
    </row>
    <row r="469" spans="15:20" x14ac:dyDescent="0.25">
      <c r="O469">
        <v>7852453</v>
      </c>
      <c r="P469" t="s">
        <v>479</v>
      </c>
      <c r="Q469">
        <v>26594633</v>
      </c>
      <c r="R469" t="s">
        <v>610</v>
      </c>
      <c r="S469" t="s">
        <v>15</v>
      </c>
      <c r="T469" t="s">
        <v>15</v>
      </c>
    </row>
    <row r="470" spans="15:20" x14ac:dyDescent="0.25">
      <c r="O470">
        <v>7853218</v>
      </c>
      <c r="P470" t="s">
        <v>512</v>
      </c>
      <c r="Q470">
        <v>28195850</v>
      </c>
      <c r="R470" t="s">
        <v>619</v>
      </c>
      <c r="S470" t="s">
        <v>15</v>
      </c>
      <c r="T470" t="s">
        <v>15</v>
      </c>
    </row>
    <row r="471" spans="15:20" x14ac:dyDescent="0.25">
      <c r="O471">
        <v>7877605</v>
      </c>
      <c r="P471" t="s">
        <v>392</v>
      </c>
      <c r="Q471">
        <v>24743054</v>
      </c>
      <c r="R471" t="s">
        <v>610</v>
      </c>
      <c r="S471" t="s">
        <v>46</v>
      </c>
      <c r="T471" t="s">
        <v>46</v>
      </c>
    </row>
    <row r="472" spans="15:20" x14ac:dyDescent="0.25">
      <c r="O472">
        <v>7893300</v>
      </c>
      <c r="P472" t="s">
        <v>480</v>
      </c>
      <c r="Q472">
        <v>49625624</v>
      </c>
      <c r="R472" t="s">
        <v>610</v>
      </c>
      <c r="S472" t="s">
        <v>41</v>
      </c>
      <c r="T472" t="s">
        <v>41</v>
      </c>
    </row>
    <row r="473" spans="15:20" x14ac:dyDescent="0.25">
      <c r="O473">
        <v>7917169</v>
      </c>
      <c r="P473" t="s">
        <v>488</v>
      </c>
      <c r="Q473">
        <v>71209310</v>
      </c>
      <c r="R473" t="s">
        <v>608</v>
      </c>
      <c r="S473" t="s">
        <v>35</v>
      </c>
      <c r="T473" t="s">
        <v>35</v>
      </c>
    </row>
    <row r="474" spans="15:20" x14ac:dyDescent="0.25">
      <c r="O474">
        <v>7948275</v>
      </c>
      <c r="P474" t="s">
        <v>346</v>
      </c>
      <c r="Q474">
        <v>69344035</v>
      </c>
      <c r="R474" t="s">
        <v>608</v>
      </c>
      <c r="S474" t="s">
        <v>605</v>
      </c>
      <c r="T474" t="s">
        <v>605</v>
      </c>
    </row>
    <row r="475" spans="15:20" x14ac:dyDescent="0.25">
      <c r="O475">
        <v>8025005</v>
      </c>
      <c r="P475" t="s">
        <v>453</v>
      </c>
      <c r="Q475">
        <v>42727243</v>
      </c>
      <c r="R475" t="s">
        <v>608</v>
      </c>
      <c r="S475" t="s">
        <v>18</v>
      </c>
      <c r="T475" t="s">
        <v>18</v>
      </c>
    </row>
    <row r="476" spans="15:20" x14ac:dyDescent="0.25">
      <c r="O476">
        <v>8034777</v>
      </c>
      <c r="P476" t="s">
        <v>516</v>
      </c>
      <c r="Q476">
        <v>71234446</v>
      </c>
      <c r="R476" t="s">
        <v>608</v>
      </c>
      <c r="S476" t="s">
        <v>18</v>
      </c>
      <c r="T476" t="s">
        <v>18</v>
      </c>
    </row>
    <row r="477" spans="15:20" x14ac:dyDescent="0.25">
      <c r="O477">
        <v>8042930</v>
      </c>
      <c r="P477" t="s">
        <v>606</v>
      </c>
      <c r="Q477">
        <v>48683183</v>
      </c>
      <c r="R477" t="s">
        <v>626</v>
      </c>
      <c r="S477" t="s">
        <v>15</v>
      </c>
      <c r="T477" t="s">
        <v>15</v>
      </c>
    </row>
    <row r="478" spans="15:20" x14ac:dyDescent="0.25">
      <c r="O478">
        <v>8060909</v>
      </c>
      <c r="P478" t="s">
        <v>339</v>
      </c>
      <c r="Q478" t="s">
        <v>534</v>
      </c>
      <c r="R478" t="s">
        <v>608</v>
      </c>
      <c r="S478" t="s">
        <v>31</v>
      </c>
      <c r="T478" t="s">
        <v>31</v>
      </c>
    </row>
    <row r="479" spans="15:20" x14ac:dyDescent="0.25">
      <c r="O479">
        <v>8061946</v>
      </c>
      <c r="P479" t="s">
        <v>601</v>
      </c>
      <c r="Q479" t="s">
        <v>528</v>
      </c>
      <c r="R479" t="s">
        <v>610</v>
      </c>
      <c r="S479" t="s">
        <v>23</v>
      </c>
      <c r="T479" t="s">
        <v>23</v>
      </c>
    </row>
    <row r="480" spans="15:20" x14ac:dyDescent="0.25">
      <c r="O480">
        <v>8074825</v>
      </c>
      <c r="P480" t="s">
        <v>412</v>
      </c>
      <c r="Q480">
        <v>24151262</v>
      </c>
      <c r="R480" t="s">
        <v>610</v>
      </c>
      <c r="S480" t="s">
        <v>605</v>
      </c>
      <c r="T480" t="s">
        <v>605</v>
      </c>
    </row>
    <row r="481" spans="15:20" x14ac:dyDescent="0.25">
      <c r="O481">
        <v>8074825</v>
      </c>
      <c r="P481" t="s">
        <v>412</v>
      </c>
      <c r="Q481">
        <v>24151262</v>
      </c>
      <c r="R481" t="s">
        <v>610</v>
      </c>
      <c r="S481" t="s">
        <v>1</v>
      </c>
      <c r="T481" t="s">
        <v>1</v>
      </c>
    </row>
    <row r="482" spans="15:20" x14ac:dyDescent="0.25">
      <c r="O482">
        <v>8111226</v>
      </c>
      <c r="P482" t="s">
        <v>373</v>
      </c>
      <c r="Q482">
        <v>48677744</v>
      </c>
      <c r="R482" t="s">
        <v>608</v>
      </c>
      <c r="S482" t="s">
        <v>32</v>
      </c>
      <c r="T482" t="s">
        <v>32</v>
      </c>
    </row>
    <row r="483" spans="15:20" x14ac:dyDescent="0.25">
      <c r="O483">
        <v>8118529</v>
      </c>
      <c r="P483" t="s">
        <v>298</v>
      </c>
      <c r="Q483">
        <v>27240185</v>
      </c>
      <c r="R483" t="s">
        <v>610</v>
      </c>
      <c r="S483" t="s">
        <v>605</v>
      </c>
      <c r="T483" t="s">
        <v>605</v>
      </c>
    </row>
    <row r="484" spans="15:20" x14ac:dyDescent="0.25">
      <c r="O484">
        <v>8118529</v>
      </c>
      <c r="P484" t="s">
        <v>298</v>
      </c>
      <c r="Q484">
        <v>27240185</v>
      </c>
      <c r="R484" t="s">
        <v>610</v>
      </c>
      <c r="S484" t="s">
        <v>605</v>
      </c>
      <c r="T484" t="s">
        <v>605</v>
      </c>
    </row>
    <row r="485" spans="15:20" x14ac:dyDescent="0.25">
      <c r="O485">
        <v>8120309</v>
      </c>
      <c r="P485" t="s">
        <v>360</v>
      </c>
      <c r="Q485">
        <v>29139392</v>
      </c>
      <c r="R485" t="s">
        <v>619</v>
      </c>
      <c r="S485" t="s">
        <v>32</v>
      </c>
      <c r="T485" t="s">
        <v>32</v>
      </c>
    </row>
    <row r="486" spans="15:20" x14ac:dyDescent="0.25">
      <c r="O486">
        <v>8168193</v>
      </c>
      <c r="P486" t="s">
        <v>304</v>
      </c>
      <c r="Q486">
        <v>43873499</v>
      </c>
      <c r="R486" t="s">
        <v>609</v>
      </c>
      <c r="S486" t="s">
        <v>31</v>
      </c>
      <c r="T486" t="s">
        <v>31</v>
      </c>
    </row>
    <row r="487" spans="15:20" x14ac:dyDescent="0.25">
      <c r="O487">
        <v>8169226</v>
      </c>
      <c r="P487" t="s">
        <v>640</v>
      </c>
      <c r="Q487">
        <v>26638398</v>
      </c>
      <c r="R487" t="s">
        <v>610</v>
      </c>
      <c r="S487" t="s">
        <v>15</v>
      </c>
      <c r="T487" t="s">
        <v>15</v>
      </c>
    </row>
    <row r="488" spans="15:20" x14ac:dyDescent="0.25">
      <c r="O488">
        <v>8194541</v>
      </c>
      <c r="P488" t="s">
        <v>631</v>
      </c>
      <c r="Q488">
        <v>70824282</v>
      </c>
      <c r="R488" t="s">
        <v>613</v>
      </c>
      <c r="S488" t="s">
        <v>31</v>
      </c>
      <c r="T488" t="s">
        <v>31</v>
      </c>
    </row>
    <row r="489" spans="15:20" x14ac:dyDescent="0.25">
      <c r="O489">
        <v>8210005</v>
      </c>
      <c r="P489" t="s">
        <v>437</v>
      </c>
      <c r="Q489" t="s">
        <v>559</v>
      </c>
      <c r="R489" t="s">
        <v>620</v>
      </c>
      <c r="S489" t="s">
        <v>6</v>
      </c>
      <c r="T489" t="s">
        <v>6</v>
      </c>
    </row>
    <row r="490" spans="15:20" x14ac:dyDescent="0.25">
      <c r="O490">
        <v>8213305</v>
      </c>
      <c r="P490" t="s">
        <v>456</v>
      </c>
      <c r="Q490" t="s">
        <v>574</v>
      </c>
      <c r="R490" t="s">
        <v>632</v>
      </c>
      <c r="S490" t="s">
        <v>6</v>
      </c>
      <c r="T490" t="s">
        <v>6</v>
      </c>
    </row>
    <row r="491" spans="15:20" x14ac:dyDescent="0.25">
      <c r="O491">
        <v>8227522</v>
      </c>
      <c r="P491" t="s">
        <v>604</v>
      </c>
      <c r="Q491">
        <v>28969839</v>
      </c>
      <c r="R491" t="s">
        <v>610</v>
      </c>
      <c r="S491" t="s">
        <v>20</v>
      </c>
      <c r="T491" t="s">
        <v>20</v>
      </c>
    </row>
    <row r="492" spans="15:20" x14ac:dyDescent="0.25">
      <c r="O492">
        <v>8232270</v>
      </c>
      <c r="P492" t="s">
        <v>475</v>
      </c>
      <c r="Q492">
        <v>26525305</v>
      </c>
      <c r="R492" t="s">
        <v>610</v>
      </c>
      <c r="S492" t="s">
        <v>20</v>
      </c>
      <c r="T492" t="s">
        <v>20</v>
      </c>
    </row>
    <row r="493" spans="15:20" x14ac:dyDescent="0.25">
      <c r="O493">
        <v>8245137</v>
      </c>
      <c r="P493" t="s">
        <v>315</v>
      </c>
      <c r="Q493">
        <v>67982930</v>
      </c>
      <c r="R493" t="s">
        <v>610</v>
      </c>
      <c r="S493" t="s">
        <v>26</v>
      </c>
      <c r="T493" t="s">
        <v>26</v>
      </c>
    </row>
    <row r="494" spans="15:20" x14ac:dyDescent="0.25">
      <c r="O494">
        <v>8259280</v>
      </c>
      <c r="P494" t="s">
        <v>326</v>
      </c>
      <c r="Q494">
        <v>42744326</v>
      </c>
      <c r="R494" t="s">
        <v>609</v>
      </c>
      <c r="S494" t="s">
        <v>28</v>
      </c>
      <c r="T494" t="s">
        <v>28</v>
      </c>
    </row>
    <row r="495" spans="15:20" x14ac:dyDescent="0.25">
      <c r="O495">
        <v>8261070</v>
      </c>
      <c r="P495" t="s">
        <v>520</v>
      </c>
      <c r="Q495">
        <v>44685181</v>
      </c>
      <c r="R495" t="s">
        <v>608</v>
      </c>
      <c r="S495" t="s">
        <v>31</v>
      </c>
      <c r="T495" t="s">
        <v>31</v>
      </c>
    </row>
    <row r="496" spans="15:20" x14ac:dyDescent="0.25">
      <c r="O496">
        <v>8261575</v>
      </c>
      <c r="P496" t="s">
        <v>493</v>
      </c>
      <c r="Q496">
        <v>407933</v>
      </c>
      <c r="R496" t="s">
        <v>610</v>
      </c>
      <c r="S496" t="s">
        <v>48</v>
      </c>
      <c r="T496" t="s">
        <v>48</v>
      </c>
    </row>
    <row r="497" spans="15:20" x14ac:dyDescent="0.25">
      <c r="O497">
        <v>8263485</v>
      </c>
      <c r="P497" t="s">
        <v>490</v>
      </c>
      <c r="Q497">
        <v>70845387</v>
      </c>
      <c r="R497" t="s">
        <v>610</v>
      </c>
      <c r="S497" t="s">
        <v>37</v>
      </c>
      <c r="T497" t="s">
        <v>37</v>
      </c>
    </row>
    <row r="498" spans="15:20" x14ac:dyDescent="0.25">
      <c r="O498">
        <v>8284453</v>
      </c>
      <c r="P498" t="s">
        <v>603</v>
      </c>
      <c r="Q498">
        <v>70106339</v>
      </c>
      <c r="R498" t="s">
        <v>610</v>
      </c>
      <c r="S498" t="s">
        <v>20</v>
      </c>
      <c r="T498" t="s">
        <v>20</v>
      </c>
    </row>
    <row r="499" spans="15:20" x14ac:dyDescent="0.25">
      <c r="O499">
        <v>8363211</v>
      </c>
      <c r="P499" t="s">
        <v>653</v>
      </c>
      <c r="Q499" t="s">
        <v>537</v>
      </c>
      <c r="R499" t="s">
        <v>610</v>
      </c>
      <c r="S499" t="s">
        <v>605</v>
      </c>
      <c r="T499" t="s">
        <v>605</v>
      </c>
    </row>
    <row r="500" spans="15:20" x14ac:dyDescent="0.25">
      <c r="O500">
        <v>8363329</v>
      </c>
      <c r="P500" t="s">
        <v>369</v>
      </c>
      <c r="Q500">
        <v>86595351</v>
      </c>
      <c r="R500" t="s">
        <v>613</v>
      </c>
      <c r="S500" t="s">
        <v>6</v>
      </c>
      <c r="T500" t="s">
        <v>6</v>
      </c>
    </row>
    <row r="501" spans="15:20" x14ac:dyDescent="0.25">
      <c r="O501">
        <v>8363578</v>
      </c>
      <c r="P501" t="s">
        <v>490</v>
      </c>
      <c r="Q501">
        <v>70845387</v>
      </c>
      <c r="R501" t="s">
        <v>610</v>
      </c>
      <c r="S501" t="s">
        <v>41</v>
      </c>
      <c r="T501" t="s">
        <v>41</v>
      </c>
    </row>
    <row r="502" spans="15:20" x14ac:dyDescent="0.25">
      <c r="O502">
        <v>8388548</v>
      </c>
      <c r="P502" t="s">
        <v>330</v>
      </c>
      <c r="Q502">
        <v>24198412</v>
      </c>
      <c r="R502" t="s">
        <v>610</v>
      </c>
      <c r="S502" t="s">
        <v>18</v>
      </c>
      <c r="T502" t="s">
        <v>18</v>
      </c>
    </row>
    <row r="503" spans="15:20" x14ac:dyDescent="0.25">
      <c r="O503">
        <v>8394909</v>
      </c>
      <c r="P503" t="s">
        <v>299</v>
      </c>
      <c r="Q503" t="s">
        <v>525</v>
      </c>
      <c r="R503" t="s">
        <v>610</v>
      </c>
      <c r="S503" t="s">
        <v>32</v>
      </c>
      <c r="T503" t="s">
        <v>32</v>
      </c>
    </row>
    <row r="504" spans="15:20" x14ac:dyDescent="0.25">
      <c r="O504">
        <v>8437729</v>
      </c>
      <c r="P504" t="s">
        <v>349</v>
      </c>
      <c r="Q504">
        <v>49534971</v>
      </c>
      <c r="R504" t="s">
        <v>608</v>
      </c>
      <c r="S504" t="s">
        <v>30</v>
      </c>
      <c r="T504" t="s">
        <v>30</v>
      </c>
    </row>
    <row r="505" spans="15:20" x14ac:dyDescent="0.25">
      <c r="O505">
        <v>8447427</v>
      </c>
      <c r="P505" t="s">
        <v>449</v>
      </c>
      <c r="Q505" t="s">
        <v>570</v>
      </c>
      <c r="R505" t="s">
        <v>613</v>
      </c>
      <c r="S505" t="s">
        <v>6</v>
      </c>
      <c r="T505" t="s">
        <v>6</v>
      </c>
    </row>
    <row r="506" spans="15:20" x14ac:dyDescent="0.25">
      <c r="O506">
        <v>8449274</v>
      </c>
      <c r="P506" t="s">
        <v>313</v>
      </c>
      <c r="Q506">
        <v>27395286</v>
      </c>
      <c r="R506" t="s">
        <v>610</v>
      </c>
      <c r="S506" t="s">
        <v>28</v>
      </c>
      <c r="T506" t="s">
        <v>28</v>
      </c>
    </row>
    <row r="507" spans="15:20" x14ac:dyDescent="0.25">
      <c r="O507">
        <v>8472463</v>
      </c>
      <c r="P507" t="s">
        <v>461</v>
      </c>
      <c r="Q507">
        <v>49543547</v>
      </c>
      <c r="R507" t="s">
        <v>609</v>
      </c>
      <c r="S507" t="s">
        <v>20</v>
      </c>
      <c r="T507" t="s">
        <v>20</v>
      </c>
    </row>
    <row r="508" spans="15:20" x14ac:dyDescent="0.25">
      <c r="O508">
        <v>8477167</v>
      </c>
      <c r="P508" t="s">
        <v>301</v>
      </c>
      <c r="Q508">
        <v>27226751</v>
      </c>
      <c r="R508" t="s">
        <v>610</v>
      </c>
      <c r="S508" t="s">
        <v>28</v>
      </c>
      <c r="T508" t="s">
        <v>28</v>
      </c>
    </row>
    <row r="509" spans="15:20" x14ac:dyDescent="0.25">
      <c r="O509">
        <v>8508573</v>
      </c>
      <c r="P509" t="s">
        <v>406</v>
      </c>
      <c r="Q509">
        <v>47009730</v>
      </c>
      <c r="R509" t="s">
        <v>609</v>
      </c>
      <c r="S509" t="s">
        <v>28</v>
      </c>
      <c r="T509" t="s">
        <v>28</v>
      </c>
    </row>
    <row r="510" spans="15:20" x14ac:dyDescent="0.25">
      <c r="O510">
        <v>8532204</v>
      </c>
      <c r="P510" t="s">
        <v>652</v>
      </c>
      <c r="Q510">
        <v>22838457</v>
      </c>
      <c r="R510" t="s">
        <v>610</v>
      </c>
      <c r="S510" t="s">
        <v>28</v>
      </c>
      <c r="T510" t="s">
        <v>28</v>
      </c>
    </row>
    <row r="511" spans="15:20" x14ac:dyDescent="0.25">
      <c r="O511">
        <v>8559065</v>
      </c>
      <c r="P511" t="s">
        <v>516</v>
      </c>
      <c r="Q511">
        <v>71234446</v>
      </c>
      <c r="R511" t="s">
        <v>608</v>
      </c>
      <c r="S511" t="s">
        <v>28</v>
      </c>
      <c r="T511" t="s">
        <v>28</v>
      </c>
    </row>
    <row r="512" spans="15:20" x14ac:dyDescent="0.25">
      <c r="O512">
        <v>8613016</v>
      </c>
      <c r="P512" t="s">
        <v>508</v>
      </c>
      <c r="Q512">
        <v>22768602</v>
      </c>
      <c r="R512" t="s">
        <v>610</v>
      </c>
      <c r="S512" t="s">
        <v>38</v>
      </c>
      <c r="T512" t="s">
        <v>38</v>
      </c>
    </row>
    <row r="513" spans="15:20" x14ac:dyDescent="0.25">
      <c r="O513">
        <v>8630045</v>
      </c>
      <c r="P513" t="s">
        <v>500</v>
      </c>
      <c r="Q513">
        <v>26673622</v>
      </c>
      <c r="R513" t="s">
        <v>610</v>
      </c>
      <c r="S513" t="s">
        <v>35</v>
      </c>
      <c r="T513" t="s">
        <v>35</v>
      </c>
    </row>
    <row r="514" spans="15:20" x14ac:dyDescent="0.25">
      <c r="O514">
        <v>8651176</v>
      </c>
      <c r="P514" t="s">
        <v>306</v>
      </c>
      <c r="Q514">
        <v>27656535</v>
      </c>
      <c r="R514" t="s">
        <v>619</v>
      </c>
      <c r="S514" t="s">
        <v>31</v>
      </c>
      <c r="T514" t="s">
        <v>31</v>
      </c>
    </row>
    <row r="515" spans="15:20" x14ac:dyDescent="0.25">
      <c r="O515">
        <v>8677202</v>
      </c>
      <c r="P515" t="s">
        <v>640</v>
      </c>
      <c r="Q515">
        <v>26638398</v>
      </c>
      <c r="R515" t="s">
        <v>610</v>
      </c>
      <c r="S515" t="s">
        <v>48</v>
      </c>
      <c r="T515" t="s">
        <v>48</v>
      </c>
    </row>
    <row r="516" spans="15:20" x14ac:dyDescent="0.25">
      <c r="O516">
        <v>8743277</v>
      </c>
      <c r="P516" t="s">
        <v>479</v>
      </c>
      <c r="Q516">
        <v>26594633</v>
      </c>
      <c r="R516" t="s">
        <v>610</v>
      </c>
      <c r="S516" t="s">
        <v>52</v>
      </c>
      <c r="T516" t="s">
        <v>52</v>
      </c>
    </row>
    <row r="517" spans="15:20" x14ac:dyDescent="0.25">
      <c r="O517">
        <v>8743277</v>
      </c>
      <c r="P517" t="s">
        <v>479</v>
      </c>
      <c r="Q517">
        <v>26594633</v>
      </c>
      <c r="R517" t="s">
        <v>610</v>
      </c>
      <c r="S517" t="s">
        <v>52</v>
      </c>
      <c r="T517" t="s">
        <v>52</v>
      </c>
    </row>
    <row r="518" spans="15:20" x14ac:dyDescent="0.25">
      <c r="O518">
        <v>8769151</v>
      </c>
      <c r="P518" t="s">
        <v>314</v>
      </c>
      <c r="Q518">
        <v>29128218</v>
      </c>
      <c r="R518" t="s">
        <v>610</v>
      </c>
      <c r="S518" t="s">
        <v>15</v>
      </c>
      <c r="T518" t="s">
        <v>15</v>
      </c>
    </row>
    <row r="519" spans="15:20" x14ac:dyDescent="0.25">
      <c r="O519">
        <v>8822983</v>
      </c>
      <c r="P519" t="s">
        <v>517</v>
      </c>
      <c r="Q519">
        <v>60445963</v>
      </c>
      <c r="R519" t="s">
        <v>610</v>
      </c>
      <c r="S519" t="s">
        <v>35</v>
      </c>
      <c r="T519" t="s">
        <v>35</v>
      </c>
    </row>
    <row r="520" spans="15:20" x14ac:dyDescent="0.25">
      <c r="O520">
        <v>8823760</v>
      </c>
      <c r="P520" t="s">
        <v>326</v>
      </c>
      <c r="Q520">
        <v>42744326</v>
      </c>
      <c r="R520" t="s">
        <v>609</v>
      </c>
      <c r="S520" t="s">
        <v>15</v>
      </c>
      <c r="T520" t="s">
        <v>15</v>
      </c>
    </row>
    <row r="521" spans="15:20" x14ac:dyDescent="0.25">
      <c r="O521">
        <v>8825421</v>
      </c>
      <c r="P521" t="s">
        <v>653</v>
      </c>
      <c r="Q521" t="s">
        <v>537</v>
      </c>
      <c r="R521" t="s">
        <v>610</v>
      </c>
      <c r="S521" t="s">
        <v>31</v>
      </c>
      <c r="T521" t="s">
        <v>31</v>
      </c>
    </row>
    <row r="522" spans="15:20" x14ac:dyDescent="0.25">
      <c r="O522">
        <v>8834319</v>
      </c>
      <c r="P522" t="s">
        <v>614</v>
      </c>
      <c r="Q522">
        <v>22734155</v>
      </c>
      <c r="R522" t="s">
        <v>610</v>
      </c>
      <c r="S522" t="s">
        <v>48</v>
      </c>
      <c r="T522" t="s">
        <v>48</v>
      </c>
    </row>
    <row r="523" spans="15:20" x14ac:dyDescent="0.25">
      <c r="O523">
        <v>8838009</v>
      </c>
      <c r="P523" t="s">
        <v>463</v>
      </c>
      <c r="Q523" t="s">
        <v>580</v>
      </c>
      <c r="R523" t="s">
        <v>610</v>
      </c>
      <c r="S523" t="s">
        <v>26</v>
      </c>
      <c r="T523" t="s">
        <v>26</v>
      </c>
    </row>
    <row r="524" spans="15:20" x14ac:dyDescent="0.25">
      <c r="O524">
        <v>8860217</v>
      </c>
      <c r="P524" t="s">
        <v>607</v>
      </c>
      <c r="Q524" t="s">
        <v>524</v>
      </c>
      <c r="R524" t="s">
        <v>619</v>
      </c>
      <c r="S524" t="s">
        <v>31</v>
      </c>
      <c r="T524" t="s">
        <v>31</v>
      </c>
    </row>
    <row r="525" spans="15:20" x14ac:dyDescent="0.25">
      <c r="O525">
        <v>8884756</v>
      </c>
      <c r="P525" t="s">
        <v>461</v>
      </c>
      <c r="Q525">
        <v>49543547</v>
      </c>
      <c r="R525" t="s">
        <v>609</v>
      </c>
      <c r="S525" t="s">
        <v>41</v>
      </c>
      <c r="T525" t="s">
        <v>41</v>
      </c>
    </row>
    <row r="526" spans="15:20" x14ac:dyDescent="0.25">
      <c r="O526">
        <v>8904784</v>
      </c>
      <c r="P526" t="s">
        <v>420</v>
      </c>
      <c r="Q526">
        <v>27628418</v>
      </c>
      <c r="R526" t="s">
        <v>619</v>
      </c>
      <c r="S526" t="s">
        <v>15</v>
      </c>
      <c r="T526" t="s">
        <v>15</v>
      </c>
    </row>
    <row r="527" spans="15:20" x14ac:dyDescent="0.25">
      <c r="O527">
        <v>8941598</v>
      </c>
      <c r="P527" t="s">
        <v>300</v>
      </c>
      <c r="Q527">
        <v>28446003</v>
      </c>
      <c r="R527" t="s">
        <v>610</v>
      </c>
      <c r="S527" t="s">
        <v>32</v>
      </c>
      <c r="T527" t="s">
        <v>32</v>
      </c>
    </row>
    <row r="528" spans="15:20" x14ac:dyDescent="0.25">
      <c r="O528">
        <v>8948317</v>
      </c>
      <c r="P528" t="s">
        <v>346</v>
      </c>
      <c r="Q528">
        <v>69344035</v>
      </c>
      <c r="R528" t="s">
        <v>608</v>
      </c>
      <c r="S528" t="s">
        <v>6</v>
      </c>
      <c r="T528" t="s">
        <v>6</v>
      </c>
    </row>
    <row r="529" spans="15:20" x14ac:dyDescent="0.25">
      <c r="O529">
        <v>8961411</v>
      </c>
      <c r="P529" t="s">
        <v>386</v>
      </c>
      <c r="Q529">
        <v>63834294</v>
      </c>
      <c r="R529" t="s">
        <v>613</v>
      </c>
      <c r="S529" t="s">
        <v>605</v>
      </c>
      <c r="T529" t="s">
        <v>605</v>
      </c>
    </row>
    <row r="530" spans="15:20" x14ac:dyDescent="0.25">
      <c r="O530">
        <v>8969738</v>
      </c>
      <c r="P530" t="s">
        <v>409</v>
      </c>
      <c r="Q530">
        <v>47084359</v>
      </c>
      <c r="R530" t="s">
        <v>609</v>
      </c>
      <c r="S530" t="s">
        <v>15</v>
      </c>
      <c r="T530" t="s">
        <v>15</v>
      </c>
    </row>
    <row r="531" spans="15:20" x14ac:dyDescent="0.25">
      <c r="O531">
        <v>8972242</v>
      </c>
      <c r="P531" t="s">
        <v>347</v>
      </c>
      <c r="Q531">
        <v>44685165</v>
      </c>
      <c r="R531" t="s">
        <v>608</v>
      </c>
      <c r="S531" t="s">
        <v>31</v>
      </c>
      <c r="T531" t="s">
        <v>31</v>
      </c>
    </row>
    <row r="532" spans="15:20" x14ac:dyDescent="0.25">
      <c r="O532">
        <v>8981378</v>
      </c>
      <c r="P532" t="s">
        <v>407</v>
      </c>
      <c r="Q532">
        <v>47072989</v>
      </c>
      <c r="R532" t="s">
        <v>609</v>
      </c>
      <c r="S532" t="s">
        <v>6</v>
      </c>
      <c r="T532" t="s">
        <v>6</v>
      </c>
    </row>
    <row r="533" spans="15:20" x14ac:dyDescent="0.25">
      <c r="O533">
        <v>8988454</v>
      </c>
      <c r="P533" t="s">
        <v>516</v>
      </c>
      <c r="Q533">
        <v>71234446</v>
      </c>
      <c r="R533" t="s">
        <v>608</v>
      </c>
      <c r="S533" t="s">
        <v>54</v>
      </c>
      <c r="T533" t="s">
        <v>54</v>
      </c>
    </row>
    <row r="534" spans="15:20" x14ac:dyDescent="0.25">
      <c r="O534">
        <v>9020344</v>
      </c>
      <c r="P534" t="s">
        <v>352</v>
      </c>
      <c r="Q534">
        <v>70539456</v>
      </c>
      <c r="R534" t="s">
        <v>613</v>
      </c>
      <c r="S534" t="s">
        <v>605</v>
      </c>
      <c r="T534" t="s">
        <v>605</v>
      </c>
    </row>
    <row r="535" spans="15:20" x14ac:dyDescent="0.25">
      <c r="O535">
        <v>9033762</v>
      </c>
      <c r="P535" t="s">
        <v>518</v>
      </c>
      <c r="Q535">
        <v>71234489</v>
      </c>
      <c r="R535" t="s">
        <v>608</v>
      </c>
      <c r="S535" t="s">
        <v>3</v>
      </c>
      <c r="T535" t="s">
        <v>3</v>
      </c>
    </row>
    <row r="536" spans="15:20" x14ac:dyDescent="0.25">
      <c r="O536">
        <v>9043642</v>
      </c>
      <c r="P536" t="s">
        <v>366</v>
      </c>
      <c r="Q536">
        <v>42727201</v>
      </c>
      <c r="R536" t="s">
        <v>608</v>
      </c>
      <c r="S536" t="s">
        <v>31</v>
      </c>
      <c r="T536" t="s">
        <v>31</v>
      </c>
    </row>
    <row r="537" spans="15:20" x14ac:dyDescent="0.25">
      <c r="O537">
        <v>9058624</v>
      </c>
      <c r="P537" t="s">
        <v>391</v>
      </c>
      <c r="Q537">
        <v>7581751</v>
      </c>
      <c r="R537" t="s">
        <v>610</v>
      </c>
      <c r="S537" t="s">
        <v>15</v>
      </c>
      <c r="T537" t="s">
        <v>15</v>
      </c>
    </row>
    <row r="538" spans="15:20" x14ac:dyDescent="0.25">
      <c r="O538">
        <v>9082139</v>
      </c>
      <c r="P538" t="s">
        <v>404</v>
      </c>
      <c r="Q538">
        <v>47514329</v>
      </c>
      <c r="R538" t="s">
        <v>609</v>
      </c>
      <c r="S538" t="s">
        <v>6</v>
      </c>
      <c r="T538" t="s">
        <v>6</v>
      </c>
    </row>
    <row r="539" spans="15:20" x14ac:dyDescent="0.25">
      <c r="O539">
        <v>9094532</v>
      </c>
      <c r="P539" t="s">
        <v>507</v>
      </c>
      <c r="Q539">
        <v>47013133</v>
      </c>
      <c r="R539" t="s">
        <v>610</v>
      </c>
      <c r="S539" t="s">
        <v>49</v>
      </c>
      <c r="T539" t="s">
        <v>49</v>
      </c>
    </row>
    <row r="540" spans="15:20" x14ac:dyDescent="0.25">
      <c r="O540">
        <v>9110422</v>
      </c>
      <c r="P540" t="s">
        <v>406</v>
      </c>
      <c r="Q540">
        <v>47009730</v>
      </c>
      <c r="R540" t="s">
        <v>609</v>
      </c>
      <c r="S540" t="s">
        <v>49</v>
      </c>
      <c r="T540" t="s">
        <v>49</v>
      </c>
    </row>
    <row r="541" spans="15:20" x14ac:dyDescent="0.25">
      <c r="O541">
        <v>9121980</v>
      </c>
      <c r="P541" t="s">
        <v>388</v>
      </c>
      <c r="Q541">
        <v>70566241</v>
      </c>
      <c r="R541" t="s">
        <v>613</v>
      </c>
      <c r="S541" t="s">
        <v>6</v>
      </c>
      <c r="T541" t="s">
        <v>6</v>
      </c>
    </row>
    <row r="542" spans="15:20" x14ac:dyDescent="0.25">
      <c r="O542">
        <v>9126372</v>
      </c>
      <c r="P542" t="s">
        <v>419</v>
      </c>
      <c r="Q542">
        <v>62695487</v>
      </c>
      <c r="R542" t="s">
        <v>610</v>
      </c>
      <c r="S542" t="s">
        <v>37</v>
      </c>
      <c r="T542" t="s">
        <v>37</v>
      </c>
    </row>
    <row r="543" spans="15:20" x14ac:dyDescent="0.25">
      <c r="O543">
        <v>9132885</v>
      </c>
      <c r="P543" t="s">
        <v>388</v>
      </c>
      <c r="Q543">
        <v>70566241</v>
      </c>
      <c r="R543" t="s">
        <v>613</v>
      </c>
      <c r="S543" t="s">
        <v>28</v>
      </c>
      <c r="T543" t="s">
        <v>28</v>
      </c>
    </row>
    <row r="544" spans="15:20" x14ac:dyDescent="0.25">
      <c r="O544">
        <v>9180475</v>
      </c>
      <c r="P544" t="s">
        <v>412</v>
      </c>
      <c r="Q544">
        <v>24151262</v>
      </c>
      <c r="R544" t="s">
        <v>610</v>
      </c>
      <c r="S544" t="s">
        <v>54</v>
      </c>
      <c r="T544" t="s">
        <v>54</v>
      </c>
    </row>
    <row r="545" spans="15:20" x14ac:dyDescent="0.25">
      <c r="O545">
        <v>9186406</v>
      </c>
      <c r="P545" t="s">
        <v>324</v>
      </c>
      <c r="Q545" t="s">
        <v>654</v>
      </c>
      <c r="R545" t="s">
        <v>608</v>
      </c>
      <c r="S545" t="s">
        <v>605</v>
      </c>
      <c r="T545" t="s">
        <v>605</v>
      </c>
    </row>
    <row r="546" spans="15:20" x14ac:dyDescent="0.25">
      <c r="O546">
        <v>9186406</v>
      </c>
      <c r="P546" t="s">
        <v>324</v>
      </c>
      <c r="Q546" t="s">
        <v>654</v>
      </c>
      <c r="R546" t="s">
        <v>608</v>
      </c>
      <c r="S546" t="s">
        <v>605</v>
      </c>
      <c r="T546" t="s">
        <v>605</v>
      </c>
    </row>
    <row r="547" spans="15:20" x14ac:dyDescent="0.25">
      <c r="O547">
        <v>9196740</v>
      </c>
      <c r="P547" t="s">
        <v>374</v>
      </c>
      <c r="Q547">
        <v>71229043</v>
      </c>
      <c r="R547" t="s">
        <v>608</v>
      </c>
      <c r="S547" t="s">
        <v>605</v>
      </c>
      <c r="T547" t="s">
        <v>605</v>
      </c>
    </row>
    <row r="548" spans="15:20" x14ac:dyDescent="0.25">
      <c r="O548">
        <v>9196740</v>
      </c>
      <c r="P548" t="s">
        <v>374</v>
      </c>
      <c r="Q548">
        <v>71229043</v>
      </c>
      <c r="R548" t="s">
        <v>608</v>
      </c>
      <c r="S548" t="s">
        <v>605</v>
      </c>
      <c r="T548" t="s">
        <v>605</v>
      </c>
    </row>
    <row r="549" spans="15:20" x14ac:dyDescent="0.25">
      <c r="O549">
        <v>9206360</v>
      </c>
      <c r="P549" t="s">
        <v>330</v>
      </c>
      <c r="Q549">
        <v>24198412</v>
      </c>
      <c r="R549" t="s">
        <v>610</v>
      </c>
      <c r="S549" t="s">
        <v>8</v>
      </c>
      <c r="T549" t="s">
        <v>8</v>
      </c>
    </row>
    <row r="550" spans="15:20" x14ac:dyDescent="0.25">
      <c r="O550">
        <v>9212840</v>
      </c>
      <c r="P550" t="s">
        <v>631</v>
      </c>
      <c r="Q550">
        <v>70824282</v>
      </c>
      <c r="R550" t="s">
        <v>613</v>
      </c>
      <c r="S550" t="s">
        <v>48</v>
      </c>
      <c r="T550" t="s">
        <v>48</v>
      </c>
    </row>
    <row r="551" spans="15:20" x14ac:dyDescent="0.25">
      <c r="O551">
        <v>9370696</v>
      </c>
      <c r="P551" t="s">
        <v>344</v>
      </c>
      <c r="Q551">
        <v>71209905</v>
      </c>
      <c r="R551" t="s">
        <v>608</v>
      </c>
      <c r="S551" t="s">
        <v>6</v>
      </c>
      <c r="T551" t="s">
        <v>6</v>
      </c>
    </row>
    <row r="552" spans="15:20" x14ac:dyDescent="0.25">
      <c r="O552">
        <v>9375088</v>
      </c>
      <c r="P552" t="s">
        <v>655</v>
      </c>
      <c r="Q552" t="s">
        <v>529</v>
      </c>
      <c r="R552" t="s">
        <v>610</v>
      </c>
      <c r="S552" t="s">
        <v>15</v>
      </c>
      <c r="T552" t="s">
        <v>15</v>
      </c>
    </row>
    <row r="553" spans="15:20" x14ac:dyDescent="0.25">
      <c r="O553">
        <v>9400991</v>
      </c>
      <c r="P553" t="s">
        <v>321</v>
      </c>
      <c r="Q553">
        <v>25755277</v>
      </c>
      <c r="R553" t="s">
        <v>610</v>
      </c>
      <c r="S553" t="s">
        <v>52</v>
      </c>
      <c r="T553" t="s">
        <v>52</v>
      </c>
    </row>
    <row r="554" spans="15:20" x14ac:dyDescent="0.25">
      <c r="O554">
        <v>9406836</v>
      </c>
      <c r="P554" t="s">
        <v>333</v>
      </c>
      <c r="Q554">
        <v>48677752</v>
      </c>
      <c r="R554" t="s">
        <v>608</v>
      </c>
      <c r="S554" t="s">
        <v>31</v>
      </c>
      <c r="T554" t="s">
        <v>31</v>
      </c>
    </row>
    <row r="555" spans="15:20" x14ac:dyDescent="0.25">
      <c r="O555">
        <v>9413795</v>
      </c>
      <c r="P555" t="s">
        <v>479</v>
      </c>
      <c r="Q555">
        <v>26594633</v>
      </c>
      <c r="R555" t="s">
        <v>610</v>
      </c>
      <c r="S555" t="s">
        <v>41</v>
      </c>
      <c r="T555" t="s">
        <v>41</v>
      </c>
    </row>
    <row r="556" spans="15:20" x14ac:dyDescent="0.25">
      <c r="O556">
        <v>9421301</v>
      </c>
      <c r="P556" t="s">
        <v>349</v>
      </c>
      <c r="Q556">
        <v>49534971</v>
      </c>
      <c r="R556" t="s">
        <v>608</v>
      </c>
      <c r="S556" t="s">
        <v>28</v>
      </c>
      <c r="T556" t="s">
        <v>28</v>
      </c>
    </row>
    <row r="557" spans="15:20" x14ac:dyDescent="0.25">
      <c r="O557">
        <v>9424689</v>
      </c>
      <c r="P557" t="s">
        <v>423</v>
      </c>
      <c r="Q557">
        <v>49534947</v>
      </c>
      <c r="R557" t="s">
        <v>608</v>
      </c>
      <c r="S557" t="s">
        <v>31</v>
      </c>
      <c r="T557" t="s">
        <v>31</v>
      </c>
    </row>
    <row r="558" spans="15:20" x14ac:dyDescent="0.25">
      <c r="O558">
        <v>9425046</v>
      </c>
      <c r="P558" t="s">
        <v>473</v>
      </c>
      <c r="Q558">
        <v>47012790</v>
      </c>
      <c r="R558" t="s">
        <v>613</v>
      </c>
      <c r="S558" t="s">
        <v>6</v>
      </c>
      <c r="T558" t="s">
        <v>6</v>
      </c>
    </row>
    <row r="559" spans="15:20" x14ac:dyDescent="0.25">
      <c r="O559">
        <v>9444267</v>
      </c>
      <c r="P559" t="s">
        <v>359</v>
      </c>
      <c r="Q559" t="s">
        <v>539</v>
      </c>
      <c r="R559" t="s">
        <v>608</v>
      </c>
      <c r="S559" t="s">
        <v>35</v>
      </c>
      <c r="T559" t="s">
        <v>35</v>
      </c>
    </row>
    <row r="560" spans="15:20" x14ac:dyDescent="0.25">
      <c r="O560">
        <v>9445352</v>
      </c>
      <c r="P560" t="s">
        <v>314</v>
      </c>
      <c r="Q560">
        <v>29128218</v>
      </c>
      <c r="R560" t="s">
        <v>610</v>
      </c>
      <c r="S560" t="s">
        <v>54</v>
      </c>
      <c r="T560" t="s">
        <v>54</v>
      </c>
    </row>
    <row r="561" spans="15:20" x14ac:dyDescent="0.25">
      <c r="O561">
        <v>9451160</v>
      </c>
      <c r="P561" t="s">
        <v>405</v>
      </c>
      <c r="Q561">
        <v>26520800</v>
      </c>
      <c r="R561" t="s">
        <v>609</v>
      </c>
      <c r="S561" t="s">
        <v>40</v>
      </c>
      <c r="T561" t="s">
        <v>40</v>
      </c>
    </row>
    <row r="562" spans="15:20" x14ac:dyDescent="0.25">
      <c r="O562">
        <v>9453230</v>
      </c>
      <c r="P562" t="s">
        <v>408</v>
      </c>
      <c r="Q562">
        <v>47068531</v>
      </c>
      <c r="R562" t="s">
        <v>609</v>
      </c>
      <c r="S562" t="s">
        <v>26</v>
      </c>
      <c r="T562" t="s">
        <v>26</v>
      </c>
    </row>
    <row r="563" spans="15:20" x14ac:dyDescent="0.25">
      <c r="O563">
        <v>9467457</v>
      </c>
      <c r="P563" t="s">
        <v>510</v>
      </c>
      <c r="Q563">
        <v>67778399</v>
      </c>
      <c r="R563" t="s">
        <v>610</v>
      </c>
      <c r="S563" t="s">
        <v>35</v>
      </c>
      <c r="T563" t="s">
        <v>35</v>
      </c>
    </row>
    <row r="564" spans="15:20" x14ac:dyDescent="0.25">
      <c r="O564">
        <v>9496934</v>
      </c>
      <c r="P564" t="s">
        <v>515</v>
      </c>
      <c r="Q564">
        <v>71229051</v>
      </c>
      <c r="R564" t="s">
        <v>608</v>
      </c>
      <c r="S564" t="s">
        <v>28</v>
      </c>
      <c r="T564" t="s">
        <v>28</v>
      </c>
    </row>
    <row r="565" spans="15:20" x14ac:dyDescent="0.25">
      <c r="O565">
        <v>9499988</v>
      </c>
      <c r="P565" t="s">
        <v>333</v>
      </c>
      <c r="Q565">
        <v>48677752</v>
      </c>
      <c r="R565" t="s">
        <v>608</v>
      </c>
      <c r="S565" t="s">
        <v>35</v>
      </c>
      <c r="T565" t="s">
        <v>35</v>
      </c>
    </row>
    <row r="566" spans="15:20" x14ac:dyDescent="0.25">
      <c r="O566">
        <v>9510127</v>
      </c>
      <c r="P566" t="s">
        <v>453</v>
      </c>
      <c r="Q566">
        <v>42727243</v>
      </c>
      <c r="R566" t="s">
        <v>608</v>
      </c>
      <c r="S566" t="s">
        <v>35</v>
      </c>
      <c r="T566" t="s">
        <v>35</v>
      </c>
    </row>
    <row r="567" spans="15:20" x14ac:dyDescent="0.25">
      <c r="O567">
        <v>9511020</v>
      </c>
      <c r="P567" t="s">
        <v>412</v>
      </c>
      <c r="Q567">
        <v>24151262</v>
      </c>
      <c r="R567" t="s">
        <v>610</v>
      </c>
      <c r="S567" t="s">
        <v>8</v>
      </c>
      <c r="T567" t="s">
        <v>8</v>
      </c>
    </row>
    <row r="568" spans="15:20" x14ac:dyDescent="0.25">
      <c r="O568">
        <v>9513372</v>
      </c>
      <c r="P568" t="s">
        <v>446</v>
      </c>
      <c r="Q568" t="s">
        <v>568</v>
      </c>
      <c r="R568" t="s">
        <v>620</v>
      </c>
      <c r="S568" t="s">
        <v>6</v>
      </c>
      <c r="T568" t="s">
        <v>6</v>
      </c>
    </row>
    <row r="569" spans="15:20" x14ac:dyDescent="0.25">
      <c r="O569">
        <v>9515130</v>
      </c>
      <c r="P569" t="s">
        <v>347</v>
      </c>
      <c r="Q569">
        <v>44685165</v>
      </c>
      <c r="R569" t="s">
        <v>608</v>
      </c>
      <c r="S569" t="s">
        <v>30</v>
      </c>
      <c r="T569" t="s">
        <v>30</v>
      </c>
    </row>
    <row r="570" spans="15:20" x14ac:dyDescent="0.25">
      <c r="O570">
        <v>9548170</v>
      </c>
      <c r="P570" t="s">
        <v>325</v>
      </c>
      <c r="Q570" t="s">
        <v>656</v>
      </c>
      <c r="R570" t="s">
        <v>609</v>
      </c>
      <c r="S570" t="s">
        <v>46</v>
      </c>
      <c r="T570" t="s">
        <v>46</v>
      </c>
    </row>
    <row r="571" spans="15:20" x14ac:dyDescent="0.25">
      <c r="O571">
        <v>9554490</v>
      </c>
      <c r="P571" t="s">
        <v>657</v>
      </c>
      <c r="Q571">
        <v>26521385</v>
      </c>
      <c r="R571" t="s">
        <v>609</v>
      </c>
      <c r="S571" t="s">
        <v>15</v>
      </c>
      <c r="T571" t="s">
        <v>15</v>
      </c>
    </row>
    <row r="572" spans="15:20" x14ac:dyDescent="0.25">
      <c r="O572">
        <v>9565298</v>
      </c>
      <c r="P572" t="s">
        <v>359</v>
      </c>
      <c r="Q572" t="s">
        <v>539</v>
      </c>
      <c r="R572" t="s">
        <v>608</v>
      </c>
      <c r="S572" t="s">
        <v>30</v>
      </c>
      <c r="T572" t="s">
        <v>30</v>
      </c>
    </row>
    <row r="573" spans="15:20" x14ac:dyDescent="0.25">
      <c r="O573">
        <v>9590483</v>
      </c>
      <c r="P573" t="s">
        <v>326</v>
      </c>
      <c r="Q573">
        <v>42744326</v>
      </c>
      <c r="R573" t="s">
        <v>609</v>
      </c>
      <c r="S573" t="s">
        <v>48</v>
      </c>
      <c r="T573" t="s">
        <v>48</v>
      </c>
    </row>
    <row r="574" spans="15:20" x14ac:dyDescent="0.25">
      <c r="O574">
        <v>9596726</v>
      </c>
      <c r="P574" t="s">
        <v>463</v>
      </c>
      <c r="Q574" t="s">
        <v>580</v>
      </c>
      <c r="R574" t="s">
        <v>610</v>
      </c>
      <c r="S574" t="s">
        <v>38</v>
      </c>
      <c r="T574" t="s">
        <v>38</v>
      </c>
    </row>
    <row r="575" spans="15:20" x14ac:dyDescent="0.25">
      <c r="O575">
        <v>9608290</v>
      </c>
      <c r="P575" t="s">
        <v>475</v>
      </c>
      <c r="Q575">
        <v>26525305</v>
      </c>
      <c r="R575" t="s">
        <v>610</v>
      </c>
      <c r="S575" t="s">
        <v>45</v>
      </c>
      <c r="T575" t="s">
        <v>45</v>
      </c>
    </row>
    <row r="576" spans="15:20" x14ac:dyDescent="0.25">
      <c r="O576">
        <v>9621101</v>
      </c>
      <c r="P576" t="s">
        <v>441</v>
      </c>
      <c r="Q576" t="s">
        <v>563</v>
      </c>
      <c r="R576" t="s">
        <v>620</v>
      </c>
      <c r="S576" t="s">
        <v>6</v>
      </c>
      <c r="T576" t="s">
        <v>6</v>
      </c>
    </row>
    <row r="577" spans="15:20" x14ac:dyDescent="0.25">
      <c r="O577">
        <v>9622182</v>
      </c>
      <c r="P577" t="s">
        <v>406</v>
      </c>
      <c r="Q577">
        <v>47009730</v>
      </c>
      <c r="R577" t="s">
        <v>609</v>
      </c>
      <c r="S577" t="s">
        <v>6</v>
      </c>
      <c r="T577" t="s">
        <v>6</v>
      </c>
    </row>
    <row r="578" spans="15:20" x14ac:dyDescent="0.25">
      <c r="O578">
        <v>9625686</v>
      </c>
      <c r="P578" t="s">
        <v>479</v>
      </c>
      <c r="Q578">
        <v>26594633</v>
      </c>
      <c r="R578" t="s">
        <v>610</v>
      </c>
      <c r="S578" t="s">
        <v>37</v>
      </c>
      <c r="T578" t="s">
        <v>37</v>
      </c>
    </row>
    <row r="579" spans="15:20" x14ac:dyDescent="0.25">
      <c r="O579">
        <v>9675339</v>
      </c>
      <c r="P579" t="s">
        <v>424</v>
      </c>
      <c r="Q579">
        <v>25617401</v>
      </c>
      <c r="R579" t="s">
        <v>610</v>
      </c>
      <c r="S579" t="s">
        <v>41</v>
      </c>
      <c r="T579" t="s">
        <v>41</v>
      </c>
    </row>
    <row r="580" spans="15:20" x14ac:dyDescent="0.25">
      <c r="O580">
        <v>9681860</v>
      </c>
      <c r="P580" t="s">
        <v>514</v>
      </c>
      <c r="Q580">
        <v>26661586</v>
      </c>
      <c r="R580" t="s">
        <v>610</v>
      </c>
      <c r="S580" t="s">
        <v>49</v>
      </c>
      <c r="T580" t="s">
        <v>49</v>
      </c>
    </row>
    <row r="581" spans="15:20" x14ac:dyDescent="0.25">
      <c r="O581">
        <v>9744428</v>
      </c>
      <c r="P581" t="s">
        <v>305</v>
      </c>
      <c r="Q581">
        <v>71234438</v>
      </c>
      <c r="R581" t="s">
        <v>608</v>
      </c>
      <c r="S581" t="s">
        <v>45</v>
      </c>
      <c r="T581" t="s">
        <v>45</v>
      </c>
    </row>
    <row r="582" spans="15:20" x14ac:dyDescent="0.25">
      <c r="O582">
        <v>9765883</v>
      </c>
      <c r="P582" t="s">
        <v>443</v>
      </c>
      <c r="Q582" t="s">
        <v>565</v>
      </c>
      <c r="R582" t="s">
        <v>620</v>
      </c>
      <c r="S582" t="s">
        <v>6</v>
      </c>
      <c r="T582" t="s">
        <v>6</v>
      </c>
    </row>
    <row r="583" spans="15:20" x14ac:dyDescent="0.25">
      <c r="O583">
        <v>9769829</v>
      </c>
      <c r="P583" t="s">
        <v>363</v>
      </c>
      <c r="Q583">
        <v>27115071</v>
      </c>
      <c r="R583" t="s">
        <v>610</v>
      </c>
      <c r="S583" t="s">
        <v>28</v>
      </c>
      <c r="T583" t="s">
        <v>28</v>
      </c>
    </row>
    <row r="584" spans="15:20" x14ac:dyDescent="0.25">
      <c r="O584">
        <v>9787962</v>
      </c>
      <c r="P584" t="s">
        <v>461</v>
      </c>
      <c r="Q584">
        <v>49543547</v>
      </c>
      <c r="R584" t="s">
        <v>609</v>
      </c>
      <c r="S584" t="s">
        <v>15</v>
      </c>
      <c r="T584" t="s">
        <v>15</v>
      </c>
    </row>
    <row r="585" spans="15:20" x14ac:dyDescent="0.25">
      <c r="O585">
        <v>9803448</v>
      </c>
      <c r="P585" t="s">
        <v>467</v>
      </c>
      <c r="Q585" t="s">
        <v>581</v>
      </c>
      <c r="R585" t="s">
        <v>613</v>
      </c>
      <c r="S585" t="s">
        <v>1</v>
      </c>
      <c r="T585" t="s">
        <v>1</v>
      </c>
    </row>
    <row r="586" spans="15:20" x14ac:dyDescent="0.25">
      <c r="O586">
        <v>9822078</v>
      </c>
      <c r="P586" t="s">
        <v>369</v>
      </c>
      <c r="Q586">
        <v>86595351</v>
      </c>
      <c r="R586" t="s">
        <v>613</v>
      </c>
      <c r="S586" t="s">
        <v>31</v>
      </c>
      <c r="T586" t="s">
        <v>31</v>
      </c>
    </row>
    <row r="587" spans="15:20" x14ac:dyDescent="0.25">
      <c r="O587">
        <v>9827880</v>
      </c>
      <c r="P587" t="s">
        <v>372</v>
      </c>
      <c r="Q587">
        <v>72541121</v>
      </c>
      <c r="R587" t="s">
        <v>608</v>
      </c>
      <c r="S587" t="s">
        <v>32</v>
      </c>
      <c r="T587" t="s">
        <v>32</v>
      </c>
    </row>
    <row r="588" spans="15:20" x14ac:dyDescent="0.25">
      <c r="O588">
        <v>9858212</v>
      </c>
      <c r="P588" t="s">
        <v>314</v>
      </c>
      <c r="Q588" s="296">
        <v>29128218</v>
      </c>
      <c r="R588" t="s">
        <v>610</v>
      </c>
      <c r="S588" t="s">
        <v>48</v>
      </c>
      <c r="T588" t="s">
        <v>48</v>
      </c>
    </row>
    <row r="589" spans="15:20" x14ac:dyDescent="0.25">
      <c r="O589">
        <v>9860216</v>
      </c>
      <c r="P589" t="s">
        <v>351</v>
      </c>
      <c r="Q589" t="s">
        <v>536</v>
      </c>
      <c r="R589" t="s">
        <v>608</v>
      </c>
      <c r="S589" t="s">
        <v>35</v>
      </c>
      <c r="T589" t="s">
        <v>35</v>
      </c>
    </row>
    <row r="590" spans="15:20" x14ac:dyDescent="0.25">
      <c r="O590">
        <v>9880548</v>
      </c>
      <c r="P590" t="s">
        <v>445</v>
      </c>
      <c r="Q590" t="s">
        <v>567</v>
      </c>
      <c r="R590" t="s">
        <v>620</v>
      </c>
      <c r="S590" t="s">
        <v>6</v>
      </c>
      <c r="T590" t="s">
        <v>6</v>
      </c>
    </row>
    <row r="591" spans="15:20" x14ac:dyDescent="0.25">
      <c r="O591">
        <v>9880924</v>
      </c>
      <c r="P591" t="s">
        <v>658</v>
      </c>
      <c r="Q591">
        <v>26543150</v>
      </c>
      <c r="R591" t="s">
        <v>610</v>
      </c>
      <c r="S591" t="s">
        <v>8</v>
      </c>
      <c r="T591" t="s">
        <v>8</v>
      </c>
    </row>
    <row r="592" spans="15:20" x14ac:dyDescent="0.25">
      <c r="O592">
        <v>9889921</v>
      </c>
      <c r="P592" t="s">
        <v>375</v>
      </c>
      <c r="Q592">
        <v>71209271</v>
      </c>
      <c r="R592" t="s">
        <v>608</v>
      </c>
      <c r="S592" t="s">
        <v>31</v>
      </c>
      <c r="T592" t="s">
        <v>31</v>
      </c>
    </row>
    <row r="593" spans="15:20" x14ac:dyDescent="0.25">
      <c r="O593">
        <v>9892800</v>
      </c>
      <c r="P593" t="s">
        <v>499</v>
      </c>
      <c r="Q593">
        <v>28453051</v>
      </c>
      <c r="R593" t="s">
        <v>610</v>
      </c>
      <c r="S593" t="s">
        <v>48</v>
      </c>
      <c r="T593" t="s">
        <v>48</v>
      </c>
    </row>
    <row r="594" spans="15:20" x14ac:dyDescent="0.25">
      <c r="O594">
        <v>9900242</v>
      </c>
      <c r="P594" t="s">
        <v>377</v>
      </c>
      <c r="Q594">
        <v>71234390</v>
      </c>
      <c r="R594" t="s">
        <v>608</v>
      </c>
      <c r="S594" t="s">
        <v>32</v>
      </c>
      <c r="T594" t="s">
        <v>32</v>
      </c>
    </row>
    <row r="595" spans="15:20" x14ac:dyDescent="0.25">
      <c r="O595">
        <v>9900930</v>
      </c>
      <c r="P595" t="s">
        <v>485</v>
      </c>
      <c r="Q595">
        <v>26631628</v>
      </c>
      <c r="R595" t="s">
        <v>610</v>
      </c>
      <c r="S595" t="s">
        <v>3</v>
      </c>
      <c r="T595" t="s">
        <v>3</v>
      </c>
    </row>
    <row r="596" spans="15:20" x14ac:dyDescent="0.25">
      <c r="O596">
        <v>9903478</v>
      </c>
      <c r="P596" t="s">
        <v>439</v>
      </c>
      <c r="Q596" t="s">
        <v>561</v>
      </c>
      <c r="R596" t="s">
        <v>620</v>
      </c>
      <c r="S596" t="s">
        <v>6</v>
      </c>
      <c r="T596" t="s">
        <v>6</v>
      </c>
    </row>
    <row r="597" spans="15:20" x14ac:dyDescent="0.25">
      <c r="O597">
        <v>9910724</v>
      </c>
      <c r="P597" t="s">
        <v>477</v>
      </c>
      <c r="Q597">
        <v>22844660</v>
      </c>
      <c r="R597" t="s">
        <v>610</v>
      </c>
      <c r="S597" t="s">
        <v>41</v>
      </c>
      <c r="T597" t="s">
        <v>41</v>
      </c>
    </row>
    <row r="598" spans="15:20" x14ac:dyDescent="0.25">
      <c r="O598">
        <v>9921005</v>
      </c>
      <c r="P598" t="s">
        <v>380</v>
      </c>
      <c r="Q598">
        <v>71234411</v>
      </c>
      <c r="R598" t="s">
        <v>608</v>
      </c>
      <c r="S598" t="s">
        <v>31</v>
      </c>
      <c r="T598" t="s">
        <v>31</v>
      </c>
    </row>
    <row r="599" spans="15:20" x14ac:dyDescent="0.25">
      <c r="O599">
        <v>9951392</v>
      </c>
      <c r="P599" t="s">
        <v>455</v>
      </c>
      <c r="Q599">
        <v>26679663</v>
      </c>
      <c r="R599" t="s">
        <v>610</v>
      </c>
      <c r="S599" t="s">
        <v>8</v>
      </c>
      <c r="T599" t="s">
        <v>8</v>
      </c>
    </row>
    <row r="600" spans="15:20" x14ac:dyDescent="0.25">
      <c r="O600">
        <v>9976890</v>
      </c>
      <c r="P600" t="s">
        <v>411</v>
      </c>
      <c r="Q600">
        <v>69634246</v>
      </c>
      <c r="R600" t="s">
        <v>626</v>
      </c>
      <c r="S600" t="s">
        <v>605</v>
      </c>
      <c r="T600" t="s">
        <v>605</v>
      </c>
    </row>
    <row r="601" spans="15:20" x14ac:dyDescent="0.25">
      <c r="O601">
        <v>9980846</v>
      </c>
      <c r="P601" t="s">
        <v>659</v>
      </c>
      <c r="Q601" t="s">
        <v>540</v>
      </c>
      <c r="R601" t="s">
        <v>619</v>
      </c>
      <c r="S601" t="s">
        <v>31</v>
      </c>
      <c r="T601" t="s">
        <v>31</v>
      </c>
    </row>
    <row r="602" spans="15:20" x14ac:dyDescent="0.25">
      <c r="O602">
        <v>9983492</v>
      </c>
      <c r="P602" t="s">
        <v>404</v>
      </c>
      <c r="Q602">
        <v>47514329</v>
      </c>
      <c r="R602" t="s">
        <v>609</v>
      </c>
      <c r="S602" t="s">
        <v>48</v>
      </c>
      <c r="T602" t="s">
        <v>48</v>
      </c>
    </row>
    <row r="603" spans="15:20" x14ac:dyDescent="0.25">
      <c r="O603">
        <v>9999756</v>
      </c>
      <c r="P603" t="s">
        <v>505</v>
      </c>
      <c r="Q603">
        <v>62468472</v>
      </c>
      <c r="R603" t="s">
        <v>610</v>
      </c>
      <c r="S603" t="s">
        <v>49</v>
      </c>
      <c r="T603" t="s">
        <v>49</v>
      </c>
    </row>
  </sheetData>
  <protectedRanges>
    <protectedRange sqref="E16 E18 E20 F37 C37 F39 C39 F43" name="Oblast1"/>
  </protectedRanges>
  <sortState xmlns:xlrd2="http://schemas.microsoft.com/office/spreadsheetml/2017/richdata2" ref="O8:U587">
    <sortCondition ref="O8:O587"/>
  </sortState>
  <mergeCells count="11">
    <mergeCell ref="F41:I42"/>
    <mergeCell ref="C40:K40"/>
    <mergeCell ref="E16:H16"/>
    <mergeCell ref="E18:H18"/>
    <mergeCell ref="E20:H20"/>
    <mergeCell ref="F37:I37"/>
    <mergeCell ref="C34:I34"/>
    <mergeCell ref="F39:I39"/>
    <mergeCell ref="J20:K20"/>
    <mergeCell ref="C27:F27"/>
    <mergeCell ref="E21:H22"/>
  </mergeCells>
  <dataValidations count="3">
    <dataValidation type="whole" allowBlank="1" showInputMessage="1" showErrorMessage="1" errorTitle="Chybný počet měsíců" error="Počet měsíců musí být mezi 1 a 12" sqref="C37" xr:uid="{00000000-0002-0000-0100-000000000000}">
      <formula1>1</formula1>
      <formula2>12</formula2>
    </dataValidation>
    <dataValidation type="list" allowBlank="1" showInputMessage="1" showErrorMessage="1" sqref="C43" xr:uid="{00000000-0002-0000-0100-000003000000}">
      <formula1>$W$43:$W$46</formula1>
    </dataValidation>
    <dataValidation type="list" allowBlank="1" showInputMessage="1" showErrorMessage="1" sqref="E20:H20" xr:uid="{EFA40B3B-8FCF-4754-993A-B0C407FC77FD}">
      <formula1>$O$7:$O$603</formula1>
    </dataValidation>
  </dataValidations>
  <pageMargins left="0.7" right="0.7" top="0.75" bottom="0.75" header="0.3" footer="0.3"/>
  <pageSetup paperSize="8"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0">
    <tabColor rgb="FF99FF33"/>
  </sheetPr>
  <dimension ref="B1:AW165"/>
  <sheetViews>
    <sheetView showGridLines="0" zoomScale="80" zoomScaleNormal="80" workbookViewId="0">
      <pane ySplit="3" topLeftCell="A4" activePane="bottomLeft" state="frozen"/>
      <selection pane="bottomLeft" activeCell="E51" sqref="E51:F51"/>
    </sheetView>
  </sheetViews>
  <sheetFormatPr defaultColWidth="9.140625" defaultRowHeight="15" x14ac:dyDescent="0.25"/>
  <cols>
    <col min="2" max="2" width="6.42578125" customWidth="1"/>
    <col min="3" max="3" width="7" customWidth="1"/>
    <col min="4" max="4" width="45.28515625" customWidth="1"/>
    <col min="5" max="5" width="33.140625" customWidth="1"/>
    <col min="6" max="6" width="64.140625" customWidth="1"/>
    <col min="7" max="7" width="22.7109375" customWidth="1"/>
  </cols>
  <sheetData>
    <row r="1" spans="2:49" ht="15.75" thickTop="1" x14ac:dyDescent="0.25">
      <c r="B1" s="37"/>
      <c r="C1" s="38"/>
      <c r="D1" s="38"/>
      <c r="E1" s="38"/>
      <c r="F1" s="38"/>
      <c r="G1" s="39"/>
      <c r="AM1" s="36"/>
      <c r="AV1" s="1"/>
      <c r="AW1" s="1"/>
    </row>
    <row r="2" spans="2:49" x14ac:dyDescent="0.25">
      <c r="B2" s="40"/>
      <c r="C2" s="41"/>
      <c r="D2" s="41"/>
      <c r="E2" s="41"/>
      <c r="F2" s="41"/>
      <c r="G2" s="42"/>
      <c r="AM2" s="36"/>
    </row>
    <row r="3" spans="2:49" x14ac:dyDescent="0.25">
      <c r="B3" s="40"/>
      <c r="C3" s="41"/>
      <c r="D3" s="41"/>
      <c r="E3" s="41"/>
      <c r="F3" s="41"/>
      <c r="G3" s="42"/>
      <c r="AM3" s="36"/>
    </row>
    <row r="4" spans="2:49" x14ac:dyDescent="0.25">
      <c r="B4" s="40"/>
      <c r="C4" s="41"/>
      <c r="D4" s="41"/>
      <c r="E4" s="41"/>
      <c r="F4" s="41"/>
      <c r="G4" s="42"/>
      <c r="AM4" s="36"/>
    </row>
    <row r="5" spans="2:49" x14ac:dyDescent="0.25">
      <c r="B5" s="40"/>
      <c r="C5" s="41"/>
      <c r="D5" s="41"/>
      <c r="E5" s="41"/>
      <c r="F5" s="41"/>
      <c r="G5" s="42"/>
      <c r="AM5" s="36"/>
    </row>
    <row r="6" spans="2:49" ht="18.75" x14ac:dyDescent="0.3">
      <c r="B6" s="40"/>
      <c r="C6" s="43" t="s">
        <v>279</v>
      </c>
      <c r="D6" s="44"/>
      <c r="E6" s="44"/>
      <c r="F6" s="44"/>
      <c r="G6" s="42"/>
      <c r="AM6" s="36"/>
    </row>
    <row r="7" spans="2:49" ht="18" x14ac:dyDescent="0.25">
      <c r="B7" s="40"/>
      <c r="C7" s="45"/>
      <c r="D7" s="45"/>
      <c r="E7" s="45"/>
      <c r="F7" s="44"/>
      <c r="G7" s="42"/>
      <c r="AM7" s="6"/>
    </row>
    <row r="8" spans="2:49" x14ac:dyDescent="0.25">
      <c r="B8" s="40"/>
      <c r="C8" s="41"/>
      <c r="D8" s="41"/>
      <c r="E8" s="41"/>
      <c r="F8" s="41"/>
      <c r="G8" s="42"/>
      <c r="AM8" s="6"/>
    </row>
    <row r="9" spans="2:49" ht="21" x14ac:dyDescent="0.35">
      <c r="B9" s="40"/>
      <c r="C9" s="46" t="s">
        <v>282</v>
      </c>
      <c r="D9" s="47"/>
      <c r="E9" s="47"/>
      <c r="F9" s="47"/>
      <c r="G9" s="42"/>
    </row>
    <row r="10" spans="2:49" x14ac:dyDescent="0.25">
      <c r="B10" s="40"/>
      <c r="C10" s="41"/>
      <c r="D10" s="41"/>
      <c r="E10" s="41"/>
      <c r="F10" s="41"/>
      <c r="G10" s="42"/>
    </row>
    <row r="11" spans="2:49" x14ac:dyDescent="0.25">
      <c r="B11" s="40"/>
      <c r="C11" s="48"/>
      <c r="D11" s="48"/>
      <c r="E11" s="48"/>
      <c r="F11" s="48"/>
      <c r="G11" s="49"/>
    </row>
    <row r="12" spans="2:49" ht="39" customHeight="1" x14ac:dyDescent="0.25">
      <c r="B12" s="40"/>
      <c r="C12" s="314" t="s">
        <v>67</v>
      </c>
      <c r="D12" s="314"/>
      <c r="E12" s="314"/>
      <c r="F12" s="314"/>
      <c r="G12" s="42"/>
    </row>
    <row r="13" spans="2:49" ht="29.25" customHeight="1" x14ac:dyDescent="0.25">
      <c r="B13" s="40"/>
      <c r="C13" s="8"/>
      <c r="D13" s="314" t="s">
        <v>68</v>
      </c>
      <c r="E13" s="314"/>
      <c r="F13" s="314"/>
      <c r="G13" s="49"/>
    </row>
    <row r="14" spans="2:49" ht="58.5" customHeight="1" x14ac:dyDescent="0.3">
      <c r="B14" s="40"/>
      <c r="C14" s="316" t="s">
        <v>69</v>
      </c>
      <c r="D14" s="316"/>
      <c r="E14" s="316"/>
      <c r="F14" s="316"/>
      <c r="G14" s="49"/>
    </row>
    <row r="15" spans="2:49" ht="41.25" customHeight="1" thickBot="1" x14ac:dyDescent="0.35">
      <c r="B15" s="40"/>
      <c r="C15" s="50"/>
      <c r="D15" s="322"/>
      <c r="E15" s="322"/>
      <c r="F15" s="322"/>
      <c r="G15" s="52"/>
    </row>
    <row r="16" spans="2:49" ht="91.5" customHeight="1" thickBot="1" x14ac:dyDescent="0.35">
      <c r="B16" s="40"/>
      <c r="C16" s="50"/>
      <c r="D16" s="53" t="s">
        <v>283</v>
      </c>
      <c r="E16" s="231">
        <f>E20+E22+E23+E24+E25+E26+E27+E28+E29+E33+E34+E35+E36+E50+E52+E53+E54+E55+E56+E60+E61+E62+E66+E67+E68+E69+E70+E71+E75+E76+E77+E78+E79+E83+E84+E85+E88+E89+E90+E91+E92</f>
        <v>0</v>
      </c>
      <c r="F16" s="51"/>
      <c r="G16" s="52"/>
    </row>
    <row r="17" spans="2:7" ht="53.25" customHeight="1" thickBot="1" x14ac:dyDescent="0.35">
      <c r="B17" s="40"/>
      <c r="C17" s="50"/>
      <c r="D17" s="54"/>
      <c r="E17" s="8"/>
      <c r="F17" s="51"/>
      <c r="G17" s="52"/>
    </row>
    <row r="18" spans="2:7" ht="123.75" customHeight="1" x14ac:dyDescent="0.3">
      <c r="B18" s="40"/>
      <c r="C18" s="55"/>
      <c r="D18" s="56" t="s">
        <v>70</v>
      </c>
      <c r="E18" s="57" t="s">
        <v>71</v>
      </c>
      <c r="F18" s="58" t="s">
        <v>58</v>
      </c>
      <c r="G18" s="52"/>
    </row>
    <row r="19" spans="2:7" ht="60" customHeight="1" x14ac:dyDescent="0.3">
      <c r="B19" s="40"/>
      <c r="C19" s="50"/>
      <c r="D19" s="59" t="s">
        <v>72</v>
      </c>
      <c r="E19" s="60">
        <f>SUM(E20:E29)</f>
        <v>0</v>
      </c>
      <c r="F19" s="62"/>
      <c r="G19" s="52"/>
    </row>
    <row r="20" spans="2:7" ht="30.75" customHeight="1" x14ac:dyDescent="0.25">
      <c r="B20" s="40"/>
      <c r="C20" s="50"/>
      <c r="D20" s="63" t="s">
        <v>73</v>
      </c>
      <c r="E20" s="317"/>
      <c r="F20" s="319"/>
      <c r="G20" s="42"/>
    </row>
    <row r="21" spans="2:7" ht="62.25" customHeight="1" x14ac:dyDescent="0.25">
      <c r="B21" s="40"/>
      <c r="C21" s="50"/>
      <c r="D21" s="64" t="s">
        <v>74</v>
      </c>
      <c r="E21" s="318"/>
      <c r="F21" s="320"/>
      <c r="G21" s="42"/>
    </row>
    <row r="22" spans="2:7" ht="60" customHeight="1" x14ac:dyDescent="0.25">
      <c r="B22" s="40"/>
      <c r="C22" s="50"/>
      <c r="D22" s="65" t="s">
        <v>75</v>
      </c>
      <c r="E22" s="66"/>
      <c r="F22" s="67"/>
      <c r="G22" s="42"/>
    </row>
    <row r="23" spans="2:7" ht="60" customHeight="1" x14ac:dyDescent="0.25">
      <c r="B23" s="40"/>
      <c r="C23" s="50"/>
      <c r="D23" s="68" t="s">
        <v>76</v>
      </c>
      <c r="E23" s="66"/>
      <c r="F23" s="69"/>
      <c r="G23" s="42"/>
    </row>
    <row r="24" spans="2:7" ht="60" customHeight="1" x14ac:dyDescent="0.25">
      <c r="B24" s="40"/>
      <c r="C24" s="50"/>
      <c r="D24" s="68" t="s">
        <v>77</v>
      </c>
      <c r="E24" s="66"/>
      <c r="F24" s="69"/>
      <c r="G24" s="42"/>
    </row>
    <row r="25" spans="2:7" ht="60" customHeight="1" x14ac:dyDescent="0.25">
      <c r="B25" s="40"/>
      <c r="C25" s="50"/>
      <c r="D25" s="65" t="s">
        <v>78</v>
      </c>
      <c r="E25" s="66"/>
      <c r="F25" s="69"/>
      <c r="G25" s="42"/>
    </row>
    <row r="26" spans="2:7" ht="60" customHeight="1" x14ac:dyDescent="0.25">
      <c r="B26" s="40"/>
      <c r="C26" s="50"/>
      <c r="D26" s="68" t="s">
        <v>79</v>
      </c>
      <c r="E26" s="66"/>
      <c r="F26" s="69"/>
      <c r="G26" s="42"/>
    </row>
    <row r="27" spans="2:7" ht="60" customHeight="1" x14ac:dyDescent="0.25">
      <c r="B27" s="40"/>
      <c r="C27" s="50"/>
      <c r="D27" s="70" t="s">
        <v>80</v>
      </c>
      <c r="E27" s="66"/>
      <c r="F27" s="69"/>
      <c r="G27" s="42"/>
    </row>
    <row r="28" spans="2:7" ht="60" customHeight="1" x14ac:dyDescent="0.25">
      <c r="B28" s="40"/>
      <c r="C28" s="50"/>
      <c r="D28" s="70" t="s">
        <v>81</v>
      </c>
      <c r="E28" s="66"/>
      <c r="F28" s="69"/>
      <c r="G28" s="42"/>
    </row>
    <row r="29" spans="2:7" ht="60" customHeight="1" thickBot="1" x14ac:dyDescent="0.3">
      <c r="B29" s="40"/>
      <c r="C29" s="50"/>
      <c r="D29" s="286" t="s">
        <v>82</v>
      </c>
      <c r="E29" s="240"/>
      <c r="F29" s="73"/>
      <c r="G29" s="42"/>
    </row>
    <row r="30" spans="2:7" ht="45.75" customHeight="1" thickBot="1" x14ac:dyDescent="0.3">
      <c r="B30" s="40"/>
      <c r="C30" s="50"/>
      <c r="D30" s="74"/>
      <c r="E30" s="74"/>
      <c r="F30" s="75"/>
      <c r="G30" s="42"/>
    </row>
    <row r="31" spans="2:7" ht="129" customHeight="1" x14ac:dyDescent="0.25">
      <c r="B31" s="40"/>
      <c r="C31" s="50"/>
      <c r="D31" s="76" t="s">
        <v>70</v>
      </c>
      <c r="E31" s="77" t="s">
        <v>83</v>
      </c>
      <c r="F31" s="58" t="s">
        <v>58</v>
      </c>
      <c r="G31" s="42"/>
    </row>
    <row r="32" spans="2:7" ht="60" customHeight="1" x14ac:dyDescent="0.25">
      <c r="B32" s="40"/>
      <c r="C32" s="50"/>
      <c r="D32" s="59" t="s">
        <v>84</v>
      </c>
      <c r="E32" s="60">
        <f>SUM(E33:E36)</f>
        <v>0</v>
      </c>
      <c r="F32" s="62"/>
      <c r="G32" s="42"/>
    </row>
    <row r="33" spans="2:7" ht="60" customHeight="1" x14ac:dyDescent="0.25">
      <c r="B33" s="40"/>
      <c r="C33" s="50"/>
      <c r="D33" s="78" t="s">
        <v>85</v>
      </c>
      <c r="E33" s="66"/>
      <c r="F33" s="69"/>
      <c r="G33" s="42"/>
    </row>
    <row r="34" spans="2:7" ht="60" customHeight="1" x14ac:dyDescent="0.25">
      <c r="B34" s="40"/>
      <c r="C34" s="50"/>
      <c r="D34" s="78" t="s">
        <v>86</v>
      </c>
      <c r="E34" s="66"/>
      <c r="F34" s="69"/>
      <c r="G34" s="42"/>
    </row>
    <row r="35" spans="2:7" ht="60" customHeight="1" x14ac:dyDescent="0.25">
      <c r="B35" s="40"/>
      <c r="C35" s="50"/>
      <c r="D35" s="78" t="s">
        <v>87</v>
      </c>
      <c r="E35" s="66"/>
      <c r="F35" s="69"/>
      <c r="G35" s="42"/>
    </row>
    <row r="36" spans="2:7" ht="60" customHeight="1" x14ac:dyDescent="0.25">
      <c r="B36" s="40"/>
      <c r="C36" s="50"/>
      <c r="D36" s="80" t="s">
        <v>88</v>
      </c>
      <c r="E36" s="81">
        <f>E37+E38+E39+E40+E41+E42+E43+E44+E45+E46</f>
        <v>0</v>
      </c>
      <c r="F36" s="61"/>
      <c r="G36" s="82"/>
    </row>
    <row r="37" spans="2:7" ht="60" customHeight="1" x14ac:dyDescent="0.25">
      <c r="B37" s="40"/>
      <c r="C37" s="50"/>
      <c r="D37" s="78" t="s">
        <v>89</v>
      </c>
      <c r="E37" s="66"/>
      <c r="F37" s="69"/>
      <c r="G37" s="42"/>
    </row>
    <row r="38" spans="2:7" ht="60" customHeight="1" x14ac:dyDescent="0.25">
      <c r="B38" s="40"/>
      <c r="C38" s="50"/>
      <c r="D38" s="78" t="s">
        <v>90</v>
      </c>
      <c r="E38" s="66"/>
      <c r="F38" s="69"/>
      <c r="G38" s="42"/>
    </row>
    <row r="39" spans="2:7" ht="60" customHeight="1" x14ac:dyDescent="0.25">
      <c r="B39" s="40"/>
      <c r="C39" s="50"/>
      <c r="D39" s="78" t="s">
        <v>91</v>
      </c>
      <c r="E39" s="66"/>
      <c r="F39" s="69"/>
      <c r="G39" s="42"/>
    </row>
    <row r="40" spans="2:7" ht="60" customHeight="1" x14ac:dyDescent="0.25">
      <c r="B40" s="40"/>
      <c r="C40" s="50"/>
      <c r="D40" s="78" t="s">
        <v>92</v>
      </c>
      <c r="E40" s="66"/>
      <c r="F40" s="69"/>
      <c r="G40" s="42"/>
    </row>
    <row r="41" spans="2:7" ht="60" customHeight="1" x14ac:dyDescent="0.25">
      <c r="B41" s="40"/>
      <c r="C41" s="50"/>
      <c r="D41" s="78" t="s">
        <v>93</v>
      </c>
      <c r="E41" s="66"/>
      <c r="F41" s="69"/>
      <c r="G41" s="42"/>
    </row>
    <row r="42" spans="2:7" ht="60" customHeight="1" x14ac:dyDescent="0.25">
      <c r="B42" s="40"/>
      <c r="C42" s="50"/>
      <c r="D42" s="83" t="s">
        <v>94</v>
      </c>
      <c r="E42" s="66"/>
      <c r="F42" s="67"/>
      <c r="G42" s="42"/>
    </row>
    <row r="43" spans="2:7" ht="60" customHeight="1" x14ac:dyDescent="0.25">
      <c r="B43" s="40"/>
      <c r="C43" s="50"/>
      <c r="D43" s="83" t="s">
        <v>95</v>
      </c>
      <c r="E43" s="66"/>
      <c r="F43" s="69"/>
      <c r="G43" s="42"/>
    </row>
    <row r="44" spans="2:7" ht="60" customHeight="1" x14ac:dyDescent="0.25">
      <c r="B44" s="40"/>
      <c r="C44" s="50"/>
      <c r="D44" s="78" t="s">
        <v>96</v>
      </c>
      <c r="E44" s="66"/>
      <c r="F44" s="69"/>
      <c r="G44" s="42"/>
    </row>
    <row r="45" spans="2:7" ht="60" customHeight="1" x14ac:dyDescent="0.25">
      <c r="B45" s="40"/>
      <c r="C45" s="50"/>
      <c r="D45" s="84" t="s">
        <v>97</v>
      </c>
      <c r="E45" s="66"/>
      <c r="F45" s="69"/>
      <c r="G45" s="42"/>
    </row>
    <row r="46" spans="2:7" ht="60" customHeight="1" thickBot="1" x14ac:dyDescent="0.3">
      <c r="B46" s="40"/>
      <c r="C46" s="50"/>
      <c r="D46" s="86" t="s">
        <v>98</v>
      </c>
      <c r="E46" s="240"/>
      <c r="F46" s="73"/>
      <c r="G46" s="42"/>
    </row>
    <row r="47" spans="2:7" ht="59.25" customHeight="1" thickBot="1" x14ac:dyDescent="0.3">
      <c r="B47" s="40"/>
      <c r="C47" s="50"/>
      <c r="D47" s="88"/>
      <c r="E47" s="89"/>
      <c r="F47" s="90"/>
      <c r="G47" s="42"/>
    </row>
    <row r="48" spans="2:7" ht="116.25" customHeight="1" x14ac:dyDescent="0.25">
      <c r="B48" s="40"/>
      <c r="C48" s="50"/>
      <c r="D48" s="76" t="s">
        <v>70</v>
      </c>
      <c r="E48" s="77" t="s">
        <v>83</v>
      </c>
      <c r="F48" s="58" t="s">
        <v>58</v>
      </c>
      <c r="G48" s="42"/>
    </row>
    <row r="49" spans="2:7" ht="60" customHeight="1" x14ac:dyDescent="0.25">
      <c r="B49" s="40"/>
      <c r="C49" s="50"/>
      <c r="D49" s="59" t="s">
        <v>99</v>
      </c>
      <c r="E49" s="60">
        <f>SUM(E50:E56)</f>
        <v>0</v>
      </c>
      <c r="F49" s="62"/>
      <c r="G49" s="42"/>
    </row>
    <row r="50" spans="2:7" ht="60" customHeight="1" x14ac:dyDescent="0.25">
      <c r="B50" s="40"/>
      <c r="C50" s="50"/>
      <c r="D50" s="78" t="s">
        <v>100</v>
      </c>
      <c r="E50" s="66"/>
      <c r="F50" s="69"/>
      <c r="G50" s="42"/>
    </row>
    <row r="51" spans="2:7" ht="60" customHeight="1" x14ac:dyDescent="0.25">
      <c r="B51" s="40"/>
      <c r="C51" s="50"/>
      <c r="D51" s="59" t="s">
        <v>101</v>
      </c>
      <c r="E51" s="61"/>
      <c r="F51" s="62"/>
      <c r="G51" s="42"/>
    </row>
    <row r="52" spans="2:7" ht="60" customHeight="1" x14ac:dyDescent="0.25">
      <c r="B52" s="40"/>
      <c r="C52" s="50"/>
      <c r="D52" s="78" t="s">
        <v>102</v>
      </c>
      <c r="E52" s="66"/>
      <c r="F52" s="69"/>
      <c r="G52" s="42"/>
    </row>
    <row r="53" spans="2:7" ht="60" customHeight="1" x14ac:dyDescent="0.25">
      <c r="B53" s="40"/>
      <c r="C53" s="50"/>
      <c r="D53" s="78" t="s">
        <v>103</v>
      </c>
      <c r="E53" s="66"/>
      <c r="F53" s="69"/>
      <c r="G53" s="42"/>
    </row>
    <row r="54" spans="2:7" ht="60" customHeight="1" x14ac:dyDescent="0.25">
      <c r="B54" s="40"/>
      <c r="C54" s="50"/>
      <c r="D54" s="78" t="s">
        <v>104</v>
      </c>
      <c r="E54" s="79"/>
      <c r="F54" s="69"/>
      <c r="G54" s="42"/>
    </row>
    <row r="55" spans="2:7" ht="60" customHeight="1" x14ac:dyDescent="0.25">
      <c r="B55" s="40"/>
      <c r="C55" s="50"/>
      <c r="D55" s="78" t="s">
        <v>105</v>
      </c>
      <c r="E55" s="79"/>
      <c r="F55" s="69"/>
      <c r="G55" s="42"/>
    </row>
    <row r="56" spans="2:7" ht="60" customHeight="1" thickBot="1" x14ac:dyDescent="0.3">
      <c r="B56" s="40"/>
      <c r="C56" s="50"/>
      <c r="D56" s="86" t="s">
        <v>106</v>
      </c>
      <c r="E56" s="87"/>
      <c r="F56" s="73"/>
      <c r="G56" s="42"/>
    </row>
    <row r="57" spans="2:7" ht="60.95" customHeight="1" thickBot="1" x14ac:dyDescent="0.3">
      <c r="B57" s="40"/>
      <c r="C57" s="50"/>
      <c r="D57" s="91"/>
      <c r="E57" s="92"/>
      <c r="F57" s="90"/>
      <c r="G57" s="42"/>
    </row>
    <row r="58" spans="2:7" ht="111.75" customHeight="1" x14ac:dyDescent="0.25">
      <c r="B58" s="40"/>
      <c r="C58" s="50"/>
      <c r="D58" s="76" t="s">
        <v>70</v>
      </c>
      <c r="E58" s="77" t="s">
        <v>83</v>
      </c>
      <c r="F58" s="58" t="s">
        <v>58</v>
      </c>
      <c r="G58" s="42"/>
    </row>
    <row r="59" spans="2:7" ht="60" customHeight="1" x14ac:dyDescent="0.25">
      <c r="B59" s="40"/>
      <c r="C59" s="50"/>
      <c r="D59" s="59" t="s">
        <v>107</v>
      </c>
      <c r="E59" s="60">
        <f>SUM(E60:E62)</f>
        <v>0</v>
      </c>
      <c r="F59" s="62"/>
      <c r="G59" s="42"/>
    </row>
    <row r="60" spans="2:7" ht="60" customHeight="1" x14ac:dyDescent="0.25">
      <c r="B60" s="40"/>
      <c r="C60" s="50"/>
      <c r="D60" s="78" t="s">
        <v>108</v>
      </c>
      <c r="E60" s="79"/>
      <c r="F60" s="69"/>
      <c r="G60" s="42"/>
    </row>
    <row r="61" spans="2:7" ht="60" customHeight="1" x14ac:dyDescent="0.25">
      <c r="B61" s="40"/>
      <c r="C61" s="50"/>
      <c r="D61" s="78" t="s">
        <v>109</v>
      </c>
      <c r="E61" s="79"/>
      <c r="F61" s="69"/>
      <c r="G61" s="42"/>
    </row>
    <row r="62" spans="2:7" ht="60" customHeight="1" thickBot="1" x14ac:dyDescent="0.3">
      <c r="B62" s="40"/>
      <c r="C62" s="50"/>
      <c r="D62" s="86" t="s">
        <v>110</v>
      </c>
      <c r="E62" s="87"/>
      <c r="F62" s="73"/>
      <c r="G62" s="42"/>
    </row>
    <row r="63" spans="2:7" ht="44.25" customHeight="1" thickBot="1" x14ac:dyDescent="0.3">
      <c r="B63" s="40"/>
      <c r="C63" s="50"/>
      <c r="D63" s="91"/>
      <c r="E63" s="89"/>
      <c r="F63" s="93"/>
      <c r="G63" s="42"/>
    </row>
    <row r="64" spans="2:7" ht="117" customHeight="1" x14ac:dyDescent="0.25">
      <c r="B64" s="40"/>
      <c r="C64" s="50"/>
      <c r="D64" s="76" t="s">
        <v>70</v>
      </c>
      <c r="E64" s="77" t="s">
        <v>83</v>
      </c>
      <c r="F64" s="58" t="s">
        <v>58</v>
      </c>
      <c r="G64" s="42"/>
    </row>
    <row r="65" spans="2:7" ht="60" customHeight="1" x14ac:dyDescent="0.25">
      <c r="B65" s="40"/>
      <c r="C65" s="50"/>
      <c r="D65" s="59" t="s">
        <v>111</v>
      </c>
      <c r="E65" s="60">
        <f>SUM(E66:E71)</f>
        <v>0</v>
      </c>
      <c r="F65" s="62"/>
      <c r="G65" s="82"/>
    </row>
    <row r="66" spans="2:7" ht="60" customHeight="1" x14ac:dyDescent="0.25">
      <c r="B66" s="40"/>
      <c r="C66" s="50"/>
      <c r="D66" s="83" t="s">
        <v>112</v>
      </c>
      <c r="E66" s="79"/>
      <c r="F66" s="69"/>
      <c r="G66" s="42"/>
    </row>
    <row r="67" spans="2:7" ht="60" customHeight="1" x14ac:dyDescent="0.25">
      <c r="B67" s="40"/>
      <c r="C67" s="50"/>
      <c r="D67" s="78" t="s">
        <v>113</v>
      </c>
      <c r="E67" s="79"/>
      <c r="F67" s="69"/>
      <c r="G67" s="42"/>
    </row>
    <row r="68" spans="2:7" ht="60" customHeight="1" x14ac:dyDescent="0.25">
      <c r="B68" s="40"/>
      <c r="C68" s="50"/>
      <c r="D68" s="78" t="s">
        <v>114</v>
      </c>
      <c r="E68" s="79"/>
      <c r="F68" s="69"/>
      <c r="G68" s="42"/>
    </row>
    <row r="69" spans="2:7" ht="60" customHeight="1" x14ac:dyDescent="0.25">
      <c r="B69" s="40"/>
      <c r="C69" s="50"/>
      <c r="D69" s="78" t="s">
        <v>115</v>
      </c>
      <c r="E69" s="79"/>
      <c r="F69" s="69"/>
      <c r="G69" s="42"/>
    </row>
    <row r="70" spans="2:7" ht="60" customHeight="1" x14ac:dyDescent="0.25">
      <c r="B70" s="40"/>
      <c r="C70" s="50"/>
      <c r="D70" s="78" t="s">
        <v>116</v>
      </c>
      <c r="E70" s="79"/>
      <c r="F70" s="69"/>
      <c r="G70" s="42"/>
    </row>
    <row r="71" spans="2:7" ht="60" customHeight="1" thickBot="1" x14ac:dyDescent="0.3">
      <c r="B71" s="40"/>
      <c r="C71" s="50"/>
      <c r="D71" s="86" t="s">
        <v>117</v>
      </c>
      <c r="E71" s="87"/>
      <c r="F71" s="73"/>
      <c r="G71" s="42"/>
    </row>
    <row r="72" spans="2:7" ht="60.95" customHeight="1" thickBot="1" x14ac:dyDescent="0.3">
      <c r="B72" s="40"/>
      <c r="C72" s="50"/>
      <c r="D72" s="91"/>
      <c r="E72" s="89"/>
      <c r="F72" s="90"/>
      <c r="G72" s="42"/>
    </row>
    <row r="73" spans="2:7" ht="107.25" customHeight="1" x14ac:dyDescent="0.25">
      <c r="B73" s="40"/>
      <c r="C73" s="50"/>
      <c r="D73" s="76" t="s">
        <v>70</v>
      </c>
      <c r="E73" s="77" t="s">
        <v>83</v>
      </c>
      <c r="F73" s="58" t="s">
        <v>58</v>
      </c>
      <c r="G73" s="42"/>
    </row>
    <row r="74" spans="2:7" ht="60" customHeight="1" x14ac:dyDescent="0.25">
      <c r="B74" s="40"/>
      <c r="C74" s="50"/>
      <c r="D74" s="59" t="s">
        <v>118</v>
      </c>
      <c r="E74" s="60">
        <f>SUM(E75:E79)</f>
        <v>0</v>
      </c>
      <c r="F74" s="62"/>
      <c r="G74" s="42"/>
    </row>
    <row r="75" spans="2:7" ht="60" customHeight="1" x14ac:dyDescent="0.25">
      <c r="B75" s="40"/>
      <c r="C75" s="50"/>
      <c r="D75" s="83" t="s">
        <v>119</v>
      </c>
      <c r="E75" s="79"/>
      <c r="F75" s="69"/>
      <c r="G75" s="42"/>
    </row>
    <row r="76" spans="2:7" ht="60" customHeight="1" x14ac:dyDescent="0.25">
      <c r="B76" s="40"/>
      <c r="C76" s="50"/>
      <c r="D76" s="83" t="s">
        <v>120</v>
      </c>
      <c r="E76" s="94"/>
      <c r="F76" s="69"/>
      <c r="G76" s="42"/>
    </row>
    <row r="77" spans="2:7" ht="60" customHeight="1" x14ac:dyDescent="0.25">
      <c r="B77" s="40"/>
      <c r="C77" s="50"/>
      <c r="D77" s="83" t="s">
        <v>121</v>
      </c>
      <c r="E77" s="94"/>
      <c r="F77" s="69"/>
      <c r="G77" s="42"/>
    </row>
    <row r="78" spans="2:7" ht="60" customHeight="1" x14ac:dyDescent="0.25">
      <c r="B78" s="40"/>
      <c r="C78" s="50"/>
      <c r="D78" s="78" t="s">
        <v>122</v>
      </c>
      <c r="E78" s="79"/>
      <c r="F78" s="69"/>
      <c r="G78" s="42"/>
    </row>
    <row r="79" spans="2:7" ht="60" customHeight="1" thickBot="1" x14ac:dyDescent="0.3">
      <c r="B79" s="40"/>
      <c r="C79" s="50"/>
      <c r="D79" s="86" t="s">
        <v>123</v>
      </c>
      <c r="E79" s="87"/>
      <c r="F79" s="73"/>
      <c r="G79" s="42"/>
    </row>
    <row r="80" spans="2:7" ht="60.95" customHeight="1" thickBot="1" x14ac:dyDescent="0.3">
      <c r="B80" s="40"/>
      <c r="C80" s="50"/>
      <c r="D80" s="95"/>
      <c r="E80" s="96"/>
      <c r="F80" s="97"/>
      <c r="G80" s="42"/>
    </row>
    <row r="81" spans="2:7" ht="105" customHeight="1" x14ac:dyDescent="0.25">
      <c r="B81" s="40"/>
      <c r="C81" s="50"/>
      <c r="D81" s="76" t="s">
        <v>70</v>
      </c>
      <c r="E81" s="77" t="s">
        <v>83</v>
      </c>
      <c r="F81" s="58" t="s">
        <v>58</v>
      </c>
      <c r="G81" s="42"/>
    </row>
    <row r="82" spans="2:7" ht="60" customHeight="1" x14ac:dyDescent="0.25">
      <c r="B82" s="40"/>
      <c r="C82" s="50"/>
      <c r="D82" s="59" t="s">
        <v>124</v>
      </c>
      <c r="E82" s="60">
        <f>SUM(E83:E85)</f>
        <v>0</v>
      </c>
      <c r="F82" s="62"/>
      <c r="G82" s="42"/>
    </row>
    <row r="83" spans="2:7" ht="60" customHeight="1" x14ac:dyDescent="0.25">
      <c r="B83" s="40"/>
      <c r="C83" s="50"/>
      <c r="D83" s="78" t="s">
        <v>125</v>
      </c>
      <c r="E83" s="79"/>
      <c r="F83" s="69"/>
      <c r="G83" s="42"/>
    </row>
    <row r="84" spans="2:7" ht="60" customHeight="1" x14ac:dyDescent="0.25">
      <c r="B84" s="40"/>
      <c r="C84" s="50"/>
      <c r="D84" s="78" t="s">
        <v>126</v>
      </c>
      <c r="E84" s="79"/>
      <c r="F84" s="69"/>
      <c r="G84" s="42"/>
    </row>
    <row r="85" spans="2:7" ht="60" customHeight="1" thickBot="1" x14ac:dyDescent="0.3">
      <c r="B85" s="40"/>
      <c r="C85" s="50"/>
      <c r="D85" s="86" t="s">
        <v>127</v>
      </c>
      <c r="E85" s="87"/>
      <c r="F85" s="73"/>
      <c r="G85" s="42"/>
    </row>
    <row r="86" spans="2:7" ht="60.95" customHeight="1" thickBot="1" x14ac:dyDescent="0.3">
      <c r="B86" s="40"/>
      <c r="C86" s="50"/>
      <c r="D86" s="95"/>
      <c r="E86" s="98"/>
      <c r="F86" s="99"/>
      <c r="G86" s="42"/>
    </row>
    <row r="87" spans="2:7" ht="108.75" customHeight="1" x14ac:dyDescent="0.25">
      <c r="B87" s="40"/>
      <c r="C87" s="50"/>
      <c r="D87" s="76" t="s">
        <v>70</v>
      </c>
      <c r="E87" s="77" t="s">
        <v>83</v>
      </c>
      <c r="F87" s="58" t="s">
        <v>58</v>
      </c>
      <c r="G87" s="42"/>
    </row>
    <row r="88" spans="2:7" ht="60" customHeight="1" x14ac:dyDescent="0.25">
      <c r="B88" s="40"/>
      <c r="C88" s="50"/>
      <c r="D88" s="83" t="s">
        <v>128</v>
      </c>
      <c r="E88" s="79"/>
      <c r="F88" s="69"/>
      <c r="G88" s="42"/>
    </row>
    <row r="89" spans="2:7" ht="60" customHeight="1" x14ac:dyDescent="0.25">
      <c r="B89" s="40"/>
      <c r="C89" s="50"/>
      <c r="D89" s="78" t="s">
        <v>129</v>
      </c>
      <c r="E89" s="79"/>
      <c r="F89" s="69"/>
      <c r="G89" s="42"/>
    </row>
    <row r="90" spans="2:7" ht="60" customHeight="1" x14ac:dyDescent="0.25">
      <c r="B90" s="40"/>
      <c r="C90" s="50"/>
      <c r="D90" s="78" t="s">
        <v>130</v>
      </c>
      <c r="E90" s="79"/>
      <c r="F90" s="69"/>
      <c r="G90" s="42"/>
    </row>
    <row r="91" spans="2:7" ht="60" customHeight="1" x14ac:dyDescent="0.25">
      <c r="B91" s="40"/>
      <c r="C91" s="50"/>
      <c r="D91" s="78" t="s">
        <v>131</v>
      </c>
      <c r="E91" s="79"/>
      <c r="F91" s="69"/>
      <c r="G91" s="42"/>
    </row>
    <row r="92" spans="2:7" ht="60" customHeight="1" thickBot="1" x14ac:dyDescent="0.3">
      <c r="B92" s="40"/>
      <c r="C92" s="50"/>
      <c r="D92" s="86" t="s">
        <v>132</v>
      </c>
      <c r="E92" s="87"/>
      <c r="F92" s="100"/>
      <c r="G92" s="42"/>
    </row>
    <row r="93" spans="2:7" ht="60.95" customHeight="1" x14ac:dyDescent="0.25">
      <c r="B93" s="40"/>
      <c r="C93" s="50"/>
      <c r="D93" s="101"/>
      <c r="E93" s="101"/>
      <c r="F93" s="102"/>
      <c r="G93" s="42"/>
    </row>
    <row r="94" spans="2:7" ht="60.95" customHeight="1" thickBot="1" x14ac:dyDescent="0.3">
      <c r="B94" s="40"/>
      <c r="C94" s="50"/>
      <c r="D94" s="103" t="s">
        <v>133</v>
      </c>
      <c r="E94" s="101"/>
      <c r="F94" s="104"/>
      <c r="G94" s="42"/>
    </row>
    <row r="95" spans="2:7" ht="105" customHeight="1" x14ac:dyDescent="0.25">
      <c r="B95" s="40"/>
      <c r="C95" s="50"/>
      <c r="D95" s="105" t="s">
        <v>70</v>
      </c>
      <c r="E95" s="106" t="s">
        <v>83</v>
      </c>
      <c r="F95" s="107" t="s">
        <v>58</v>
      </c>
      <c r="G95" s="42"/>
    </row>
    <row r="96" spans="2:7" ht="60" customHeight="1" x14ac:dyDescent="0.25">
      <c r="B96" s="40"/>
      <c r="C96" s="50"/>
      <c r="D96" s="59" t="s">
        <v>134</v>
      </c>
      <c r="E96" s="60">
        <f>E97+E98</f>
        <v>0</v>
      </c>
      <c r="F96" s="62"/>
      <c r="G96" s="42"/>
    </row>
    <row r="97" spans="2:7" ht="60" customHeight="1" x14ac:dyDescent="0.25">
      <c r="B97" s="40"/>
      <c r="C97" s="50"/>
      <c r="D97" s="108" t="s">
        <v>135</v>
      </c>
      <c r="E97" s="109"/>
      <c r="F97" s="110"/>
      <c r="G97" s="42"/>
    </row>
    <row r="98" spans="2:7" ht="60" customHeight="1" thickBot="1" x14ac:dyDescent="0.3">
      <c r="B98" s="40"/>
      <c r="C98" s="50"/>
      <c r="D98" s="111" t="s">
        <v>136</v>
      </c>
      <c r="E98" s="112"/>
      <c r="F98" s="113"/>
      <c r="G98" s="42"/>
    </row>
    <row r="99" spans="2:7" ht="39.75" customHeight="1" thickBot="1" x14ac:dyDescent="0.3">
      <c r="B99" s="40"/>
      <c r="C99" s="50"/>
      <c r="D99" s="114"/>
      <c r="E99" s="114"/>
      <c r="F99" s="114"/>
      <c r="G99" s="42"/>
    </row>
    <row r="100" spans="2:7" ht="111" customHeight="1" x14ac:dyDescent="0.25">
      <c r="B100" s="40"/>
      <c r="C100" s="117"/>
      <c r="D100" s="119" t="s">
        <v>137</v>
      </c>
      <c r="E100" s="120" t="s">
        <v>83</v>
      </c>
      <c r="F100" s="121" t="s">
        <v>138</v>
      </c>
      <c r="G100" s="42"/>
    </row>
    <row r="101" spans="2:7" ht="60" customHeight="1" x14ac:dyDescent="0.25">
      <c r="B101" s="40"/>
      <c r="C101" s="117"/>
      <c r="D101" s="122" t="s">
        <v>139</v>
      </c>
      <c r="E101" s="123">
        <f>E102+E103</f>
        <v>0</v>
      </c>
      <c r="F101" s="62"/>
      <c r="G101" s="42"/>
    </row>
    <row r="102" spans="2:7" ht="60" customHeight="1" x14ac:dyDescent="0.25">
      <c r="B102" s="40"/>
      <c r="C102" s="117"/>
      <c r="D102" s="115" t="s">
        <v>140</v>
      </c>
      <c r="E102" s="241"/>
      <c r="F102" s="110"/>
      <c r="G102" s="42"/>
    </row>
    <row r="103" spans="2:7" ht="60" customHeight="1" thickBot="1" x14ac:dyDescent="0.3">
      <c r="B103" s="40"/>
      <c r="C103" s="117"/>
      <c r="D103" s="116" t="s">
        <v>141</v>
      </c>
      <c r="E103" s="112"/>
      <c r="F103" s="100"/>
      <c r="G103" s="42"/>
    </row>
    <row r="104" spans="2:7" ht="20.25" customHeight="1" x14ac:dyDescent="0.25">
      <c r="B104" s="40"/>
      <c r="C104" s="117"/>
      <c r="D104" s="125"/>
      <c r="E104" s="126"/>
      <c r="F104" s="104"/>
      <c r="G104" s="42"/>
    </row>
    <row r="105" spans="2:7" ht="58.5" customHeight="1" x14ac:dyDescent="0.35">
      <c r="B105" s="40"/>
      <c r="C105" s="117"/>
      <c r="D105" s="321" t="s">
        <v>142</v>
      </c>
      <c r="E105" s="321"/>
      <c r="F105" s="321"/>
      <c r="G105" s="42"/>
    </row>
    <row r="106" spans="2:7" ht="42" customHeight="1" x14ac:dyDescent="0.35">
      <c r="B106" s="40"/>
      <c r="C106" s="127"/>
      <c r="D106" s="315" t="s">
        <v>597</v>
      </c>
      <c r="E106" s="315"/>
      <c r="F106" s="315"/>
      <c r="G106" s="42"/>
    </row>
    <row r="107" spans="2:7" ht="60.95" customHeight="1" x14ac:dyDescent="0.25">
      <c r="B107" s="40"/>
      <c r="C107" s="41"/>
      <c r="D107" s="41"/>
      <c r="E107" s="41"/>
      <c r="F107" s="41"/>
      <c r="G107" s="42"/>
    </row>
    <row r="108" spans="2:7" ht="36.75" customHeight="1" thickBot="1" x14ac:dyDescent="0.3">
      <c r="B108" s="128"/>
      <c r="C108" s="129"/>
      <c r="D108" s="129"/>
      <c r="E108" s="129"/>
      <c r="F108" s="129"/>
      <c r="G108" s="130"/>
    </row>
    <row r="109" spans="2:7" ht="36.75" customHeight="1" thickTop="1" x14ac:dyDescent="0.25"/>
    <row r="110" spans="2:7" ht="28.5" customHeight="1" x14ac:dyDescent="0.25"/>
    <row r="111" spans="2:7" ht="28.5" customHeight="1" x14ac:dyDescent="0.25"/>
    <row r="112" spans="2:7" ht="60.95" customHeight="1" x14ac:dyDescent="0.25"/>
    <row r="113" ht="60.95" customHeight="1" x14ac:dyDescent="0.25"/>
    <row r="114" ht="33" customHeight="1" x14ac:dyDescent="0.25"/>
    <row r="115" ht="33" customHeight="1" x14ac:dyDescent="0.25"/>
    <row r="116" ht="39.75" customHeight="1" x14ac:dyDescent="0.25"/>
    <row r="117" ht="39.75" customHeight="1" x14ac:dyDescent="0.25"/>
    <row r="118" ht="60.95" customHeight="1" x14ac:dyDescent="0.25"/>
    <row r="119" ht="30" customHeight="1" x14ac:dyDescent="0.25"/>
    <row r="120" ht="40.5" customHeight="1" x14ac:dyDescent="0.25"/>
    <row r="121" ht="30" customHeight="1" x14ac:dyDescent="0.25"/>
    <row r="122" ht="29.25" customHeight="1" x14ac:dyDescent="0.25"/>
    <row r="123" ht="29.25" customHeight="1" x14ac:dyDescent="0.25"/>
    <row r="124" ht="60.95" customHeight="1" x14ac:dyDescent="0.25"/>
    <row r="125" ht="60.95" customHeight="1" x14ac:dyDescent="0.25"/>
    <row r="126" ht="48" customHeight="1" x14ac:dyDescent="0.25"/>
    <row r="127" ht="48" customHeight="1" x14ac:dyDescent="0.25"/>
    <row r="128" ht="57.75" customHeight="1" x14ac:dyDescent="0.25"/>
    <row r="129" ht="57.75" customHeight="1" x14ac:dyDescent="0.25"/>
    <row r="130" ht="60.95" customHeight="1" x14ac:dyDescent="0.25"/>
    <row r="131" ht="60.95" customHeight="1" x14ac:dyDescent="0.25"/>
    <row r="132" ht="60.95" customHeight="1" x14ac:dyDescent="0.25"/>
    <row r="133" ht="63.75" customHeight="1" x14ac:dyDescent="0.25"/>
    <row r="134" ht="63.75" customHeight="1" x14ac:dyDescent="0.25"/>
    <row r="135" ht="32.25" customHeight="1" x14ac:dyDescent="0.25"/>
    <row r="136" ht="32.25" customHeight="1" x14ac:dyDescent="0.25"/>
    <row r="137" ht="60.95" customHeight="1" x14ac:dyDescent="0.25"/>
    <row r="138" ht="48.75" customHeight="1" x14ac:dyDescent="0.25"/>
    <row r="139" ht="43.5" customHeight="1" x14ac:dyDescent="0.25"/>
    <row r="140" ht="43.5" customHeight="1" x14ac:dyDescent="0.25"/>
    <row r="141" ht="36.75" customHeight="1" x14ac:dyDescent="0.25"/>
    <row r="142" ht="36.75" customHeight="1" x14ac:dyDescent="0.25"/>
    <row r="143" ht="60.95" customHeight="1" x14ac:dyDescent="0.25"/>
    <row r="144" ht="60.95" customHeight="1" x14ac:dyDescent="0.25"/>
    <row r="145" ht="46.5" customHeight="1" x14ac:dyDescent="0.25"/>
    <row r="146" ht="46.5" customHeight="1" x14ac:dyDescent="0.25"/>
    <row r="147" ht="31.5" customHeight="1" x14ac:dyDescent="0.25"/>
    <row r="148" ht="31.5" customHeight="1" x14ac:dyDescent="0.25"/>
    <row r="149" ht="60.95" customHeight="1" x14ac:dyDescent="0.25"/>
    <row r="150" ht="46.5" customHeight="1" x14ac:dyDescent="0.25"/>
    <row r="151" ht="30" customHeight="1" x14ac:dyDescent="0.25"/>
    <row r="152" ht="60.95" customHeight="1" x14ac:dyDescent="0.25"/>
    <row r="153" ht="36" customHeight="1" x14ac:dyDescent="0.25"/>
    <row r="154" ht="33" customHeight="1" x14ac:dyDescent="0.25"/>
    <row r="155" ht="60.95" customHeight="1" x14ac:dyDescent="0.25"/>
    <row r="156" ht="60.95" customHeight="1" x14ac:dyDescent="0.25"/>
    <row r="157" ht="55.5" customHeight="1" x14ac:dyDescent="0.25"/>
    <row r="158" ht="60.95" customHeight="1" x14ac:dyDescent="0.25"/>
    <row r="159" ht="49.5" customHeight="1" x14ac:dyDescent="0.25"/>
    <row r="160" ht="39.75" customHeight="1" x14ac:dyDescent="0.25"/>
    <row r="161" ht="25.5" customHeight="1" x14ac:dyDescent="0.25"/>
    <row r="162" ht="60.95" customHeight="1" x14ac:dyDescent="0.25"/>
    <row r="165" ht="48" customHeight="1" x14ac:dyDescent="0.25"/>
  </sheetData>
  <protectedRanges>
    <protectedRange sqref="F20:F28 F33:F35 F37:F45 F50:F56 F66:F70 F75:F79 F83:F85 F88:F92 F97:F98 F60:F62 F102:F104" name="Oblast2"/>
    <protectedRange sqref="E102:E104 E54:E56 E97:E98 E88:E92 E83:E85 E75:E79 E66:E71 E60:E62" name="Oblast1"/>
    <protectedRange sqref="G105" name="Oblast2_1"/>
    <protectedRange sqref="F105" name="Oblast2_1_1"/>
    <protectedRange sqref="E105" name="Oblast1_1_1"/>
    <protectedRange sqref="E50:E53" name="Oblast1_1"/>
    <protectedRange sqref="E37:E46" name="Oblast1_2"/>
    <protectedRange sqref="E33:E35" name="Oblast1_3"/>
    <protectedRange sqref="E20:E29" name="Oblast1_4"/>
    <protectedRange sqref="F29" name="Oblast2_2"/>
    <protectedRange sqref="F46" name="Oblast2_3"/>
    <protectedRange sqref="F71" name="Oblast2_4"/>
  </protectedRanges>
  <mergeCells count="8">
    <mergeCell ref="C12:F12"/>
    <mergeCell ref="D106:F106"/>
    <mergeCell ref="C14:F14"/>
    <mergeCell ref="E20:E21"/>
    <mergeCell ref="F20:F21"/>
    <mergeCell ref="D105:F105"/>
    <mergeCell ref="D13:F13"/>
    <mergeCell ref="D15:F15"/>
  </mergeCells>
  <dataValidations count="2">
    <dataValidation type="decimal" operator="greaterThanOrEqual" allowBlank="1" showInputMessage="1" showErrorMessage="1" sqref="E102:E104 E33:E35 E37:E46 E50:E56 E60:E62 E66:E71 E75:E79 E83:E85 E88:E92 E97:E98 E20:E29" xr:uid="{00000000-0002-0000-0200-000000000000}">
      <formula1>0</formula1>
    </dataValidation>
    <dataValidation type="decimal" operator="greaterThanOrEqual" allowBlank="1" showInputMessage="1" showErrorMessage="1" error="Do této buňky lze zapsat pouze číslo" sqref="A9" xr:uid="{00000000-0002-0000-0200-000001000000}">
      <formula1>0</formula1>
    </dataValidation>
  </dataValidations>
  <pageMargins left="0.70866141732283472" right="0.70866141732283472" top="0.78740157480314965" bottom="0.78740157480314965" header="0.31496062992125984" footer="0.31496062992125984"/>
  <pageSetup paperSize="9" scale="4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33"/>
  </sheetPr>
  <dimension ref="B1:AW163"/>
  <sheetViews>
    <sheetView showGridLines="0" zoomScale="80" zoomScaleNormal="80" workbookViewId="0">
      <pane ySplit="2" topLeftCell="A10" activePane="bottomLeft" state="frozen"/>
      <selection pane="bottomLeft" activeCell="C9" sqref="C9"/>
    </sheetView>
  </sheetViews>
  <sheetFormatPr defaultColWidth="9.140625" defaultRowHeight="15" x14ac:dyDescent="0.25"/>
  <cols>
    <col min="2" max="2" width="6.42578125" customWidth="1"/>
    <col min="3" max="3" width="7" customWidth="1"/>
    <col min="4" max="4" width="45.28515625" customWidth="1"/>
    <col min="5" max="5" width="28" bestFit="1" customWidth="1"/>
    <col min="6" max="6" width="67.7109375" customWidth="1"/>
    <col min="7" max="7" width="22.7109375" customWidth="1"/>
  </cols>
  <sheetData>
    <row r="1" spans="2:49" ht="15.75" thickTop="1" x14ac:dyDescent="0.25">
      <c r="B1" s="37"/>
      <c r="C1" s="38"/>
      <c r="D1" s="38"/>
      <c r="E1" s="38"/>
      <c r="F1" s="38"/>
      <c r="G1" s="39"/>
      <c r="AM1" s="36"/>
      <c r="AV1" s="1"/>
      <c r="AW1" s="1"/>
    </row>
    <row r="2" spans="2:49" ht="12.75" customHeight="1" x14ac:dyDescent="0.25">
      <c r="B2" s="40"/>
      <c r="C2" s="41"/>
      <c r="D2" s="41"/>
      <c r="E2" s="41"/>
      <c r="F2" s="41"/>
      <c r="G2" s="42"/>
      <c r="AM2" s="36"/>
    </row>
    <row r="3" spans="2:49" x14ac:dyDescent="0.25">
      <c r="B3" s="40"/>
      <c r="C3" s="41"/>
      <c r="D3" s="41"/>
      <c r="E3" s="41"/>
      <c r="F3" s="41"/>
      <c r="G3" s="42"/>
      <c r="AM3" s="36"/>
    </row>
    <row r="4" spans="2:49" ht="18.75" x14ac:dyDescent="0.3">
      <c r="B4" s="40"/>
      <c r="C4" s="43" t="s">
        <v>279</v>
      </c>
      <c r="D4" s="44"/>
      <c r="E4" s="44"/>
      <c r="F4" s="44"/>
      <c r="G4" s="42"/>
      <c r="AM4" s="36"/>
    </row>
    <row r="5" spans="2:49" ht="18" x14ac:dyDescent="0.25">
      <c r="B5" s="40"/>
      <c r="C5" s="45"/>
      <c r="D5" s="45"/>
      <c r="E5" s="45"/>
      <c r="F5" s="44"/>
      <c r="G5" s="42"/>
      <c r="AM5" s="6"/>
    </row>
    <row r="6" spans="2:49" x14ac:dyDescent="0.25">
      <c r="B6" s="40"/>
      <c r="C6" s="41"/>
      <c r="D6" s="41"/>
      <c r="E6" s="41"/>
      <c r="F6" s="41"/>
      <c r="G6" s="42"/>
      <c r="AM6" s="6"/>
    </row>
    <row r="7" spans="2:49" ht="21" x14ac:dyDescent="0.35">
      <c r="B7" s="40"/>
      <c r="C7" s="46" t="s">
        <v>284</v>
      </c>
      <c r="D7" s="47"/>
      <c r="E7" s="47"/>
      <c r="F7" s="47"/>
      <c r="G7" s="42"/>
    </row>
    <row r="8" spans="2:49" x14ac:dyDescent="0.25">
      <c r="B8" s="40"/>
      <c r="C8" s="41"/>
      <c r="D8" s="41"/>
      <c r="E8" s="41"/>
      <c r="F8" s="41"/>
      <c r="G8" s="42"/>
    </row>
    <row r="9" spans="2:49" x14ac:dyDescent="0.25">
      <c r="B9" s="40"/>
      <c r="C9" s="48"/>
      <c r="D9" s="48"/>
      <c r="E9" s="48"/>
      <c r="F9" s="48"/>
      <c r="G9" s="49"/>
    </row>
    <row r="10" spans="2:49" ht="39" customHeight="1" x14ac:dyDescent="0.25">
      <c r="B10" s="40"/>
      <c r="C10" s="314" t="s">
        <v>143</v>
      </c>
      <c r="D10" s="314"/>
      <c r="E10" s="314"/>
      <c r="F10" s="314"/>
      <c r="G10" s="42"/>
    </row>
    <row r="11" spans="2:49" ht="29.25" customHeight="1" x14ac:dyDescent="0.25">
      <c r="B11" s="40"/>
      <c r="C11" s="8"/>
      <c r="D11" s="314" t="s">
        <v>68</v>
      </c>
      <c r="E11" s="314"/>
      <c r="F11" s="314"/>
      <c r="G11" s="49"/>
    </row>
    <row r="12" spans="2:49" ht="54.75" customHeight="1" x14ac:dyDescent="0.3">
      <c r="B12" s="40"/>
      <c r="C12" s="316" t="s">
        <v>69</v>
      </c>
      <c r="D12" s="316"/>
      <c r="E12" s="316"/>
      <c r="F12" s="316"/>
      <c r="G12" s="49"/>
    </row>
    <row r="13" spans="2:49" ht="41.25" customHeight="1" thickBot="1" x14ac:dyDescent="0.35">
      <c r="B13" s="40"/>
      <c r="C13" s="50"/>
      <c r="D13" s="322"/>
      <c r="E13" s="322"/>
      <c r="F13" s="322"/>
      <c r="G13" s="52"/>
    </row>
    <row r="14" spans="2:49" ht="91.5" customHeight="1" thickBot="1" x14ac:dyDescent="0.35">
      <c r="B14" s="40"/>
      <c r="C14" s="50"/>
      <c r="D14" s="53" t="s">
        <v>285</v>
      </c>
      <c r="E14" s="231">
        <f>E18+E20+E21+E22+E23+E24+E25+E26+E27+E31+E32+E33+E34+E48+E50+E51+E52+E53+E54+E58+E59+E60+E64+E65+E66+E67+E68+E69+E73+E74+E75+E76+E77+E81+E82+E83+E86+E87+E88+E89+E90</f>
        <v>0</v>
      </c>
      <c r="F14" s="51"/>
      <c r="G14" s="52"/>
    </row>
    <row r="15" spans="2:49" ht="53.25" customHeight="1" thickBot="1" x14ac:dyDescent="0.35">
      <c r="B15" s="40"/>
      <c r="C15" s="50"/>
      <c r="D15" s="54"/>
      <c r="E15" s="8"/>
      <c r="F15" s="51"/>
      <c r="G15" s="52"/>
    </row>
    <row r="16" spans="2:49" ht="123.75" customHeight="1" x14ac:dyDescent="0.3">
      <c r="B16" s="40"/>
      <c r="C16" s="55"/>
      <c r="D16" s="56" t="s">
        <v>70</v>
      </c>
      <c r="E16" s="57" t="s">
        <v>144</v>
      </c>
      <c r="F16" s="58" t="s">
        <v>58</v>
      </c>
      <c r="G16" s="52"/>
    </row>
    <row r="17" spans="2:7" ht="60" customHeight="1" x14ac:dyDescent="0.3">
      <c r="B17" s="40"/>
      <c r="C17" s="50"/>
      <c r="D17" s="59" t="s">
        <v>72</v>
      </c>
      <c r="E17" s="60">
        <f>SUM(E18:E27)</f>
        <v>0</v>
      </c>
      <c r="F17" s="62"/>
      <c r="G17" s="52"/>
    </row>
    <row r="18" spans="2:7" ht="60" customHeight="1" x14ac:dyDescent="0.25">
      <c r="B18" s="40"/>
      <c r="C18" s="50"/>
      <c r="D18" s="63" t="s">
        <v>73</v>
      </c>
      <c r="E18" s="317"/>
      <c r="F18" s="319"/>
      <c r="G18" s="42"/>
    </row>
    <row r="19" spans="2:7" ht="81.75" customHeight="1" x14ac:dyDescent="0.25">
      <c r="B19" s="40"/>
      <c r="C19" s="50"/>
      <c r="D19" s="64" t="s">
        <v>74</v>
      </c>
      <c r="E19" s="318"/>
      <c r="F19" s="320"/>
      <c r="G19" s="42"/>
    </row>
    <row r="20" spans="2:7" ht="60" customHeight="1" x14ac:dyDescent="0.25">
      <c r="B20" s="40"/>
      <c r="C20" s="50"/>
      <c r="D20" s="65" t="s">
        <v>75</v>
      </c>
      <c r="E20" s="66"/>
      <c r="F20" s="67"/>
      <c r="G20" s="42"/>
    </row>
    <row r="21" spans="2:7" ht="60" customHeight="1" x14ac:dyDescent="0.25">
      <c r="B21" s="40"/>
      <c r="C21" s="50"/>
      <c r="D21" s="68" t="s">
        <v>76</v>
      </c>
      <c r="E21" s="66"/>
      <c r="F21" s="69"/>
      <c r="G21" s="42"/>
    </row>
    <row r="22" spans="2:7" ht="60" customHeight="1" x14ac:dyDescent="0.25">
      <c r="B22" s="40"/>
      <c r="C22" s="50"/>
      <c r="D22" s="68" t="s">
        <v>77</v>
      </c>
      <c r="E22" s="66"/>
      <c r="F22" s="69"/>
      <c r="G22" s="42"/>
    </row>
    <row r="23" spans="2:7" ht="60" customHeight="1" x14ac:dyDescent="0.25">
      <c r="B23" s="40"/>
      <c r="C23" s="50"/>
      <c r="D23" s="65" t="s">
        <v>78</v>
      </c>
      <c r="E23" s="66"/>
      <c r="F23" s="69"/>
      <c r="G23" s="42"/>
    </row>
    <row r="24" spans="2:7" ht="60" customHeight="1" x14ac:dyDescent="0.25">
      <c r="B24" s="40"/>
      <c r="C24" s="50"/>
      <c r="D24" s="68" t="s">
        <v>79</v>
      </c>
      <c r="E24" s="66"/>
      <c r="F24" s="69"/>
      <c r="G24" s="42"/>
    </row>
    <row r="25" spans="2:7" ht="60" customHeight="1" x14ac:dyDescent="0.25">
      <c r="B25" s="40"/>
      <c r="C25" s="50"/>
      <c r="D25" s="70" t="s">
        <v>80</v>
      </c>
      <c r="E25" s="71"/>
      <c r="F25" s="69"/>
      <c r="G25" s="42"/>
    </row>
    <row r="26" spans="2:7" ht="60" customHeight="1" x14ac:dyDescent="0.25">
      <c r="B26" s="40"/>
      <c r="C26" s="50"/>
      <c r="D26" s="70" t="s">
        <v>81</v>
      </c>
      <c r="E26" s="71"/>
      <c r="F26" s="69"/>
      <c r="G26" s="42"/>
    </row>
    <row r="27" spans="2:7" ht="60" customHeight="1" thickBot="1" x14ac:dyDescent="0.3">
      <c r="B27" s="40"/>
      <c r="C27" s="50"/>
      <c r="D27" s="286" t="s">
        <v>82</v>
      </c>
      <c r="E27" s="72"/>
      <c r="F27" s="73"/>
      <c r="G27" s="42"/>
    </row>
    <row r="28" spans="2:7" ht="45.75" customHeight="1" thickBot="1" x14ac:dyDescent="0.3">
      <c r="B28" s="40"/>
      <c r="C28" s="50"/>
      <c r="D28" s="74"/>
      <c r="E28" s="74"/>
      <c r="F28" s="75"/>
      <c r="G28" s="42"/>
    </row>
    <row r="29" spans="2:7" ht="129" customHeight="1" x14ac:dyDescent="0.25">
      <c r="B29" s="40"/>
      <c r="C29" s="50"/>
      <c r="D29" s="76" t="s">
        <v>70</v>
      </c>
      <c r="E29" s="77" t="s">
        <v>83</v>
      </c>
      <c r="F29" s="58" t="s">
        <v>58</v>
      </c>
      <c r="G29" s="42"/>
    </row>
    <row r="30" spans="2:7" ht="60" customHeight="1" x14ac:dyDescent="0.25">
      <c r="B30" s="40"/>
      <c r="C30" s="50"/>
      <c r="D30" s="59" t="s">
        <v>84</v>
      </c>
      <c r="E30" s="60">
        <f>SUM(E31:E34)</f>
        <v>0</v>
      </c>
      <c r="F30" s="62"/>
      <c r="G30" s="42"/>
    </row>
    <row r="31" spans="2:7" ht="60" customHeight="1" x14ac:dyDescent="0.25">
      <c r="B31" s="40"/>
      <c r="C31" s="50"/>
      <c r="D31" s="78" t="s">
        <v>85</v>
      </c>
      <c r="E31" s="79"/>
      <c r="F31" s="69"/>
      <c r="G31" s="42"/>
    </row>
    <row r="32" spans="2:7" ht="60" customHeight="1" x14ac:dyDescent="0.25">
      <c r="B32" s="40"/>
      <c r="C32" s="50"/>
      <c r="D32" s="78" t="s">
        <v>86</v>
      </c>
      <c r="E32" s="79"/>
      <c r="F32" s="69"/>
      <c r="G32" s="42"/>
    </row>
    <row r="33" spans="2:7" ht="60" customHeight="1" x14ac:dyDescent="0.25">
      <c r="B33" s="40"/>
      <c r="C33" s="50"/>
      <c r="D33" s="78" t="s">
        <v>87</v>
      </c>
      <c r="E33" s="79"/>
      <c r="F33" s="69"/>
      <c r="G33" s="42"/>
    </row>
    <row r="34" spans="2:7" ht="60" customHeight="1" x14ac:dyDescent="0.25">
      <c r="B34" s="40"/>
      <c r="C34" s="50"/>
      <c r="D34" s="80" t="s">
        <v>88</v>
      </c>
      <c r="E34" s="81">
        <f>E35+E36+E37+E38+E39+E40+E41+E42+E43+E44</f>
        <v>0</v>
      </c>
      <c r="F34" s="61"/>
      <c r="G34" s="82"/>
    </row>
    <row r="35" spans="2:7" ht="60" customHeight="1" x14ac:dyDescent="0.25">
      <c r="B35" s="40"/>
      <c r="C35" s="50"/>
      <c r="D35" s="78" t="s">
        <v>89</v>
      </c>
      <c r="E35" s="79"/>
      <c r="F35" s="69"/>
      <c r="G35" s="42"/>
    </row>
    <row r="36" spans="2:7" ht="60" customHeight="1" x14ac:dyDescent="0.25">
      <c r="B36" s="40"/>
      <c r="C36" s="50"/>
      <c r="D36" s="78" t="s">
        <v>145</v>
      </c>
      <c r="E36" s="79"/>
      <c r="F36" s="69"/>
      <c r="G36" s="42"/>
    </row>
    <row r="37" spans="2:7" ht="60" customHeight="1" x14ac:dyDescent="0.25">
      <c r="B37" s="40"/>
      <c r="C37" s="50"/>
      <c r="D37" s="78" t="s">
        <v>91</v>
      </c>
      <c r="E37" s="79"/>
      <c r="F37" s="69"/>
      <c r="G37" s="42"/>
    </row>
    <row r="38" spans="2:7" ht="60" customHeight="1" x14ac:dyDescent="0.25">
      <c r="B38" s="40"/>
      <c r="C38" s="50"/>
      <c r="D38" s="78" t="s">
        <v>92</v>
      </c>
      <c r="E38" s="79"/>
      <c r="F38" s="69"/>
      <c r="G38" s="42"/>
    </row>
    <row r="39" spans="2:7" ht="60" customHeight="1" x14ac:dyDescent="0.25">
      <c r="B39" s="40"/>
      <c r="C39" s="50"/>
      <c r="D39" s="78" t="s">
        <v>93</v>
      </c>
      <c r="E39" s="79"/>
      <c r="F39" s="69"/>
      <c r="G39" s="42"/>
    </row>
    <row r="40" spans="2:7" ht="60" customHeight="1" x14ac:dyDescent="0.25">
      <c r="B40" s="40"/>
      <c r="C40" s="50"/>
      <c r="D40" s="83" t="s">
        <v>94</v>
      </c>
      <c r="E40" s="79"/>
      <c r="F40" s="67"/>
      <c r="G40" s="42"/>
    </row>
    <row r="41" spans="2:7" ht="60" customHeight="1" x14ac:dyDescent="0.25">
      <c r="B41" s="40"/>
      <c r="C41" s="50"/>
      <c r="D41" s="83" t="s">
        <v>95</v>
      </c>
      <c r="E41" s="79"/>
      <c r="F41" s="69"/>
      <c r="G41" s="42"/>
    </row>
    <row r="42" spans="2:7" ht="60" customHeight="1" x14ac:dyDescent="0.25">
      <c r="B42" s="40"/>
      <c r="C42" s="50"/>
      <c r="D42" s="78" t="s">
        <v>96</v>
      </c>
      <c r="E42" s="79"/>
      <c r="F42" s="69"/>
      <c r="G42" s="42"/>
    </row>
    <row r="43" spans="2:7" ht="60" customHeight="1" x14ac:dyDescent="0.25">
      <c r="B43" s="40"/>
      <c r="C43" s="50"/>
      <c r="D43" s="84" t="s">
        <v>97</v>
      </c>
      <c r="E43" s="85"/>
      <c r="F43" s="69"/>
      <c r="G43" s="42"/>
    </row>
    <row r="44" spans="2:7" ht="60" customHeight="1" thickBot="1" x14ac:dyDescent="0.3">
      <c r="B44" s="40"/>
      <c r="C44" s="50"/>
      <c r="D44" s="86" t="s">
        <v>98</v>
      </c>
      <c r="E44" s="87"/>
      <c r="F44" s="73"/>
      <c r="G44" s="42"/>
    </row>
    <row r="45" spans="2:7" ht="59.25" customHeight="1" thickBot="1" x14ac:dyDescent="0.3">
      <c r="B45" s="40"/>
      <c r="C45" s="50"/>
      <c r="D45" s="88"/>
      <c r="E45" s="89"/>
      <c r="F45" s="90"/>
      <c r="G45" s="42"/>
    </row>
    <row r="46" spans="2:7" ht="116.25" customHeight="1" x14ac:dyDescent="0.25">
      <c r="B46" s="40"/>
      <c r="C46" s="50"/>
      <c r="D46" s="76" t="s">
        <v>70</v>
      </c>
      <c r="E46" s="77" t="s">
        <v>83</v>
      </c>
      <c r="F46" s="58" t="s">
        <v>58</v>
      </c>
      <c r="G46" s="42"/>
    </row>
    <row r="47" spans="2:7" ht="60" customHeight="1" x14ac:dyDescent="0.25">
      <c r="B47" s="40"/>
      <c r="C47" s="50"/>
      <c r="D47" s="59" t="s">
        <v>99</v>
      </c>
      <c r="E47" s="60">
        <f>SUM(E48:E54)</f>
        <v>0</v>
      </c>
      <c r="F47" s="62"/>
      <c r="G47" s="42"/>
    </row>
    <row r="48" spans="2:7" ht="60" customHeight="1" x14ac:dyDescent="0.25">
      <c r="B48" s="40"/>
      <c r="C48" s="50"/>
      <c r="D48" s="78" t="s">
        <v>100</v>
      </c>
      <c r="E48" s="79"/>
      <c r="F48" s="69"/>
      <c r="G48" s="42"/>
    </row>
    <row r="49" spans="2:7" ht="60" customHeight="1" x14ac:dyDescent="0.25">
      <c r="B49" s="40"/>
      <c r="C49" s="50"/>
      <c r="D49" s="59" t="s">
        <v>101</v>
      </c>
      <c r="E49" s="61"/>
      <c r="F49" s="62"/>
      <c r="G49" s="42"/>
    </row>
    <row r="50" spans="2:7" ht="60" customHeight="1" x14ac:dyDescent="0.25">
      <c r="B50" s="40"/>
      <c r="C50" s="50"/>
      <c r="D50" s="78" t="s">
        <v>102</v>
      </c>
      <c r="E50" s="79"/>
      <c r="F50" s="69"/>
      <c r="G50" s="42"/>
    </row>
    <row r="51" spans="2:7" ht="60" customHeight="1" x14ac:dyDescent="0.25">
      <c r="B51" s="40"/>
      <c r="C51" s="50"/>
      <c r="D51" s="78" t="s">
        <v>103</v>
      </c>
      <c r="E51" s="79"/>
      <c r="F51" s="69"/>
      <c r="G51" s="42"/>
    </row>
    <row r="52" spans="2:7" ht="60" customHeight="1" x14ac:dyDescent="0.25">
      <c r="B52" s="40"/>
      <c r="C52" s="50"/>
      <c r="D52" s="78" t="s">
        <v>104</v>
      </c>
      <c r="E52" s="79"/>
      <c r="F52" s="69"/>
      <c r="G52" s="42"/>
    </row>
    <row r="53" spans="2:7" ht="60" customHeight="1" x14ac:dyDescent="0.25">
      <c r="B53" s="40"/>
      <c r="C53" s="50"/>
      <c r="D53" s="78" t="s">
        <v>105</v>
      </c>
      <c r="E53" s="79"/>
      <c r="F53" s="69"/>
      <c r="G53" s="42"/>
    </row>
    <row r="54" spans="2:7" ht="60" customHeight="1" thickBot="1" x14ac:dyDescent="0.3">
      <c r="B54" s="40"/>
      <c r="C54" s="50"/>
      <c r="D54" s="86" t="s">
        <v>106</v>
      </c>
      <c r="E54" s="87"/>
      <c r="F54" s="73"/>
      <c r="G54" s="42"/>
    </row>
    <row r="55" spans="2:7" ht="60.95" customHeight="1" thickBot="1" x14ac:dyDescent="0.3">
      <c r="B55" s="40"/>
      <c r="C55" s="50"/>
      <c r="D55" s="91"/>
      <c r="E55" s="92"/>
      <c r="F55" s="90"/>
      <c r="G55" s="42"/>
    </row>
    <row r="56" spans="2:7" ht="111.75" customHeight="1" x14ac:dyDescent="0.25">
      <c r="B56" s="40"/>
      <c r="C56" s="50"/>
      <c r="D56" s="76" t="s">
        <v>70</v>
      </c>
      <c r="E56" s="77" t="s">
        <v>83</v>
      </c>
      <c r="F56" s="58" t="s">
        <v>58</v>
      </c>
      <c r="G56" s="42"/>
    </row>
    <row r="57" spans="2:7" ht="60" customHeight="1" x14ac:dyDescent="0.25">
      <c r="B57" s="40"/>
      <c r="C57" s="50"/>
      <c r="D57" s="59" t="s">
        <v>107</v>
      </c>
      <c r="E57" s="60">
        <f>SUM(E58:E60)</f>
        <v>0</v>
      </c>
      <c r="F57" s="62"/>
      <c r="G57" s="42"/>
    </row>
    <row r="58" spans="2:7" ht="60" customHeight="1" x14ac:dyDescent="0.25">
      <c r="B58" s="40"/>
      <c r="C58" s="50"/>
      <c r="D58" s="78" t="s">
        <v>108</v>
      </c>
      <c r="E58" s="79"/>
      <c r="F58" s="69"/>
      <c r="G58" s="42"/>
    </row>
    <row r="59" spans="2:7" ht="60" customHeight="1" x14ac:dyDescent="0.25">
      <c r="B59" s="40"/>
      <c r="C59" s="50"/>
      <c r="D59" s="78" t="s">
        <v>109</v>
      </c>
      <c r="E59" s="79"/>
      <c r="F59" s="69"/>
      <c r="G59" s="42"/>
    </row>
    <row r="60" spans="2:7" ht="60" customHeight="1" thickBot="1" x14ac:dyDescent="0.3">
      <c r="B60" s="40"/>
      <c r="C60" s="50"/>
      <c r="D60" s="86" t="s">
        <v>110</v>
      </c>
      <c r="E60" s="87"/>
      <c r="F60" s="73"/>
      <c r="G60" s="42"/>
    </row>
    <row r="61" spans="2:7" ht="44.25" customHeight="1" thickBot="1" x14ac:dyDescent="0.3">
      <c r="B61" s="40"/>
      <c r="C61" s="50"/>
      <c r="D61" s="91"/>
      <c r="E61" s="89"/>
      <c r="F61" s="93"/>
      <c r="G61" s="42"/>
    </row>
    <row r="62" spans="2:7" ht="117" customHeight="1" x14ac:dyDescent="0.25">
      <c r="B62" s="40"/>
      <c r="C62" s="50"/>
      <c r="D62" s="76" t="s">
        <v>70</v>
      </c>
      <c r="E62" s="77" t="s">
        <v>83</v>
      </c>
      <c r="F62" s="58" t="s">
        <v>58</v>
      </c>
      <c r="G62" s="42"/>
    </row>
    <row r="63" spans="2:7" ht="60" customHeight="1" x14ac:dyDescent="0.25">
      <c r="B63" s="40"/>
      <c r="C63" s="50"/>
      <c r="D63" s="59" t="s">
        <v>111</v>
      </c>
      <c r="E63" s="60">
        <f>SUM(E64:E69)</f>
        <v>0</v>
      </c>
      <c r="F63" s="62"/>
      <c r="G63" s="82"/>
    </row>
    <row r="64" spans="2:7" ht="60" customHeight="1" x14ac:dyDescent="0.25">
      <c r="B64" s="40"/>
      <c r="C64" s="50"/>
      <c r="D64" s="83" t="s">
        <v>112</v>
      </c>
      <c r="E64" s="79"/>
      <c r="F64" s="69"/>
      <c r="G64" s="42"/>
    </row>
    <row r="65" spans="2:7" ht="60" customHeight="1" x14ac:dyDescent="0.25">
      <c r="B65" s="40"/>
      <c r="C65" s="50"/>
      <c r="D65" s="78" t="s">
        <v>113</v>
      </c>
      <c r="E65" s="79"/>
      <c r="F65" s="69"/>
      <c r="G65" s="42"/>
    </row>
    <row r="66" spans="2:7" ht="60" customHeight="1" x14ac:dyDescent="0.25">
      <c r="B66" s="40"/>
      <c r="C66" s="50"/>
      <c r="D66" s="78" t="s">
        <v>114</v>
      </c>
      <c r="E66" s="79"/>
      <c r="F66" s="69"/>
      <c r="G66" s="42"/>
    </row>
    <row r="67" spans="2:7" ht="60" customHeight="1" x14ac:dyDescent="0.25">
      <c r="B67" s="40"/>
      <c r="C67" s="50"/>
      <c r="D67" s="78" t="s">
        <v>115</v>
      </c>
      <c r="E67" s="79"/>
      <c r="F67" s="69"/>
      <c r="G67" s="42"/>
    </row>
    <row r="68" spans="2:7" ht="60" customHeight="1" x14ac:dyDescent="0.25">
      <c r="B68" s="40"/>
      <c r="C68" s="50"/>
      <c r="D68" s="78" t="s">
        <v>116</v>
      </c>
      <c r="E68" s="79"/>
      <c r="F68" s="69"/>
      <c r="G68" s="42"/>
    </row>
    <row r="69" spans="2:7" ht="60" customHeight="1" thickBot="1" x14ac:dyDescent="0.3">
      <c r="B69" s="40"/>
      <c r="C69" s="50"/>
      <c r="D69" s="86" t="s">
        <v>146</v>
      </c>
      <c r="E69" s="87"/>
      <c r="F69" s="73"/>
      <c r="G69" s="42"/>
    </row>
    <row r="70" spans="2:7" ht="60.95" customHeight="1" thickBot="1" x14ac:dyDescent="0.3">
      <c r="B70" s="40"/>
      <c r="C70" s="50"/>
      <c r="D70" s="91"/>
      <c r="E70" s="89"/>
      <c r="F70" s="90"/>
      <c r="G70" s="42"/>
    </row>
    <row r="71" spans="2:7" ht="107.25" customHeight="1" x14ac:dyDescent="0.25">
      <c r="B71" s="40"/>
      <c r="C71" s="50"/>
      <c r="D71" s="76" t="s">
        <v>70</v>
      </c>
      <c r="E71" s="77" t="s">
        <v>83</v>
      </c>
      <c r="F71" s="58" t="s">
        <v>58</v>
      </c>
      <c r="G71" s="42"/>
    </row>
    <row r="72" spans="2:7" ht="60" customHeight="1" x14ac:dyDescent="0.25">
      <c r="B72" s="40"/>
      <c r="C72" s="50"/>
      <c r="D72" s="59" t="s">
        <v>118</v>
      </c>
      <c r="E72" s="60">
        <f>SUM(E73:E77)</f>
        <v>0</v>
      </c>
      <c r="F72" s="62"/>
      <c r="G72" s="42"/>
    </row>
    <row r="73" spans="2:7" ht="60" customHeight="1" x14ac:dyDescent="0.25">
      <c r="B73" s="40"/>
      <c r="C73" s="50"/>
      <c r="D73" s="83" t="s">
        <v>119</v>
      </c>
      <c r="E73" s="79"/>
      <c r="F73" s="69"/>
      <c r="G73" s="42"/>
    </row>
    <row r="74" spans="2:7" ht="60" customHeight="1" x14ac:dyDescent="0.25">
      <c r="B74" s="40"/>
      <c r="C74" s="50"/>
      <c r="D74" s="83" t="s">
        <v>120</v>
      </c>
      <c r="E74" s="94"/>
      <c r="F74" s="69"/>
      <c r="G74" s="42"/>
    </row>
    <row r="75" spans="2:7" ht="60" customHeight="1" x14ac:dyDescent="0.25">
      <c r="B75" s="40"/>
      <c r="C75" s="50"/>
      <c r="D75" s="83" t="s">
        <v>121</v>
      </c>
      <c r="E75" s="94"/>
      <c r="F75" s="69"/>
      <c r="G75" s="42"/>
    </row>
    <row r="76" spans="2:7" ht="60" customHeight="1" x14ac:dyDescent="0.25">
      <c r="B76" s="40"/>
      <c r="C76" s="50"/>
      <c r="D76" s="78" t="s">
        <v>122</v>
      </c>
      <c r="E76" s="79"/>
      <c r="F76" s="69"/>
      <c r="G76" s="42"/>
    </row>
    <row r="77" spans="2:7" ht="60" customHeight="1" thickBot="1" x14ac:dyDescent="0.3">
      <c r="B77" s="40"/>
      <c r="C77" s="50"/>
      <c r="D77" s="86" t="s">
        <v>123</v>
      </c>
      <c r="E77" s="87"/>
      <c r="F77" s="73"/>
      <c r="G77" s="42"/>
    </row>
    <row r="78" spans="2:7" ht="60.95" customHeight="1" thickBot="1" x14ac:dyDescent="0.3">
      <c r="B78" s="40"/>
      <c r="C78" s="50"/>
      <c r="D78" s="95"/>
      <c r="E78" s="96"/>
      <c r="F78" s="97"/>
      <c r="G78" s="42"/>
    </row>
    <row r="79" spans="2:7" ht="105" customHeight="1" x14ac:dyDescent="0.25">
      <c r="B79" s="40"/>
      <c r="C79" s="50"/>
      <c r="D79" s="76" t="s">
        <v>70</v>
      </c>
      <c r="E79" s="77" t="s">
        <v>83</v>
      </c>
      <c r="F79" s="58" t="s">
        <v>58</v>
      </c>
      <c r="G79" s="42"/>
    </row>
    <row r="80" spans="2:7" ht="60" customHeight="1" x14ac:dyDescent="0.25">
      <c r="B80" s="40"/>
      <c r="C80" s="50"/>
      <c r="D80" s="59" t="s">
        <v>124</v>
      </c>
      <c r="E80" s="60">
        <f>SUM(E81:E83)</f>
        <v>0</v>
      </c>
      <c r="F80" s="62"/>
      <c r="G80" s="42"/>
    </row>
    <row r="81" spans="2:7" ht="60" customHeight="1" x14ac:dyDescent="0.25">
      <c r="B81" s="40"/>
      <c r="C81" s="50"/>
      <c r="D81" s="78" t="s">
        <v>125</v>
      </c>
      <c r="E81" s="79"/>
      <c r="F81" s="69"/>
      <c r="G81" s="42"/>
    </row>
    <row r="82" spans="2:7" ht="60" customHeight="1" x14ac:dyDescent="0.25">
      <c r="B82" s="40"/>
      <c r="C82" s="50"/>
      <c r="D82" s="78" t="s">
        <v>126</v>
      </c>
      <c r="E82" s="79"/>
      <c r="F82" s="69"/>
      <c r="G82" s="42"/>
    </row>
    <row r="83" spans="2:7" ht="60" customHeight="1" thickBot="1" x14ac:dyDescent="0.3">
      <c r="B83" s="40"/>
      <c r="C83" s="50"/>
      <c r="D83" s="86" t="s">
        <v>127</v>
      </c>
      <c r="E83" s="87"/>
      <c r="F83" s="73"/>
      <c r="G83" s="42"/>
    </row>
    <row r="84" spans="2:7" ht="60.95" customHeight="1" thickBot="1" x14ac:dyDescent="0.3">
      <c r="B84" s="40"/>
      <c r="C84" s="50"/>
      <c r="D84" s="95"/>
      <c r="E84" s="98"/>
      <c r="F84" s="99"/>
      <c r="G84" s="42"/>
    </row>
    <row r="85" spans="2:7" ht="108.75" customHeight="1" x14ac:dyDescent="0.25">
      <c r="B85" s="40"/>
      <c r="C85" s="50"/>
      <c r="D85" s="76" t="s">
        <v>70</v>
      </c>
      <c r="E85" s="77" t="s">
        <v>83</v>
      </c>
      <c r="F85" s="58" t="s">
        <v>58</v>
      </c>
      <c r="G85" s="42"/>
    </row>
    <row r="86" spans="2:7" ht="60" customHeight="1" x14ac:dyDescent="0.25">
      <c r="B86" s="40"/>
      <c r="C86" s="50"/>
      <c r="D86" s="83" t="s">
        <v>128</v>
      </c>
      <c r="E86" s="79"/>
      <c r="F86" s="69"/>
      <c r="G86" s="42"/>
    </row>
    <row r="87" spans="2:7" ht="60" customHeight="1" x14ac:dyDescent="0.25">
      <c r="B87" s="40"/>
      <c r="C87" s="50"/>
      <c r="D87" s="78" t="s">
        <v>129</v>
      </c>
      <c r="E87" s="79"/>
      <c r="F87" s="69"/>
      <c r="G87" s="42"/>
    </row>
    <row r="88" spans="2:7" ht="60" customHeight="1" x14ac:dyDescent="0.25">
      <c r="B88" s="40"/>
      <c r="C88" s="50"/>
      <c r="D88" s="78" t="s">
        <v>130</v>
      </c>
      <c r="E88" s="79"/>
      <c r="F88" s="69"/>
      <c r="G88" s="42"/>
    </row>
    <row r="89" spans="2:7" ht="60" customHeight="1" x14ac:dyDescent="0.25">
      <c r="B89" s="40"/>
      <c r="C89" s="50"/>
      <c r="D89" s="78" t="s">
        <v>131</v>
      </c>
      <c r="E89" s="79"/>
      <c r="F89" s="69"/>
      <c r="G89" s="42"/>
    </row>
    <row r="90" spans="2:7" ht="60" customHeight="1" thickBot="1" x14ac:dyDescent="0.3">
      <c r="B90" s="40"/>
      <c r="C90" s="50"/>
      <c r="D90" s="86" t="s">
        <v>147</v>
      </c>
      <c r="E90" s="87"/>
      <c r="F90" s="100"/>
      <c r="G90" s="42"/>
    </row>
    <row r="91" spans="2:7" ht="60.95" customHeight="1" x14ac:dyDescent="0.25">
      <c r="B91" s="40"/>
      <c r="C91" s="50"/>
      <c r="D91" s="101"/>
      <c r="E91" s="101"/>
      <c r="F91" s="102"/>
      <c r="G91" s="42"/>
    </row>
    <row r="92" spans="2:7" ht="60.95" customHeight="1" thickBot="1" x14ac:dyDescent="0.3">
      <c r="B92" s="40"/>
      <c r="C92" s="50"/>
      <c r="D92" s="103" t="s">
        <v>133</v>
      </c>
      <c r="E92" s="101"/>
      <c r="F92" s="104"/>
      <c r="G92" s="42"/>
    </row>
    <row r="93" spans="2:7" ht="105" customHeight="1" x14ac:dyDescent="0.25">
      <c r="B93" s="40"/>
      <c r="C93" s="50"/>
      <c r="D93" s="105" t="s">
        <v>70</v>
      </c>
      <c r="E93" s="106" t="s">
        <v>83</v>
      </c>
      <c r="F93" s="107" t="s">
        <v>58</v>
      </c>
      <c r="G93" s="42"/>
    </row>
    <row r="94" spans="2:7" ht="60" customHeight="1" x14ac:dyDescent="0.25">
      <c r="B94" s="40"/>
      <c r="C94" s="50"/>
      <c r="D94" s="59" t="s">
        <v>134</v>
      </c>
      <c r="E94" s="60">
        <f>E95+E96</f>
        <v>0</v>
      </c>
      <c r="F94" s="62"/>
      <c r="G94" s="42"/>
    </row>
    <row r="95" spans="2:7" ht="60" customHeight="1" x14ac:dyDescent="0.25">
      <c r="B95" s="40"/>
      <c r="C95" s="50"/>
      <c r="D95" s="108" t="s">
        <v>135</v>
      </c>
      <c r="E95" s="109"/>
      <c r="F95" s="110"/>
      <c r="G95" s="42"/>
    </row>
    <row r="96" spans="2:7" ht="60" customHeight="1" thickBot="1" x14ac:dyDescent="0.3">
      <c r="B96" s="40"/>
      <c r="C96" s="50"/>
      <c r="D96" s="111" t="s">
        <v>136</v>
      </c>
      <c r="E96" s="112"/>
      <c r="F96" s="113"/>
      <c r="G96" s="42"/>
    </row>
    <row r="97" spans="2:7" ht="39.75" customHeight="1" thickBot="1" x14ac:dyDescent="0.3">
      <c r="B97" s="40"/>
      <c r="C97" s="50"/>
      <c r="D97" s="114"/>
      <c r="E97" s="114"/>
      <c r="F97" s="114"/>
      <c r="G97" s="42"/>
    </row>
    <row r="98" spans="2:7" ht="111" customHeight="1" x14ac:dyDescent="0.25">
      <c r="B98" s="40"/>
      <c r="C98" s="117"/>
      <c r="D98" s="119" t="s">
        <v>137</v>
      </c>
      <c r="E98" s="120" t="s">
        <v>83</v>
      </c>
      <c r="F98" s="121" t="s">
        <v>138</v>
      </c>
      <c r="G98" s="42"/>
    </row>
    <row r="99" spans="2:7" ht="60" customHeight="1" x14ac:dyDescent="0.25">
      <c r="B99" s="40"/>
      <c r="C99" s="117"/>
      <c r="D99" s="122" t="s">
        <v>139</v>
      </c>
      <c r="E99" s="123">
        <f>E100+E101</f>
        <v>0</v>
      </c>
      <c r="F99" s="62"/>
      <c r="G99" s="42"/>
    </row>
    <row r="100" spans="2:7" ht="60" customHeight="1" x14ac:dyDescent="0.25">
      <c r="B100" s="40"/>
      <c r="C100" s="117"/>
      <c r="D100" s="115" t="s">
        <v>140</v>
      </c>
      <c r="E100" s="109"/>
      <c r="F100" s="110"/>
      <c r="G100" s="42"/>
    </row>
    <row r="101" spans="2:7" ht="60" customHeight="1" thickBot="1" x14ac:dyDescent="0.3">
      <c r="B101" s="40"/>
      <c r="C101" s="117"/>
      <c r="D101" s="116" t="s">
        <v>148</v>
      </c>
      <c r="E101" s="124"/>
      <c r="F101" s="100"/>
      <c r="G101" s="42"/>
    </row>
    <row r="102" spans="2:7" ht="20.25" customHeight="1" x14ac:dyDescent="0.25">
      <c r="B102" s="40"/>
      <c r="C102" s="117"/>
      <c r="D102" s="125"/>
      <c r="E102" s="126"/>
      <c r="F102" s="104"/>
      <c r="G102" s="42"/>
    </row>
    <row r="103" spans="2:7" ht="58.5" customHeight="1" x14ac:dyDescent="0.35">
      <c r="B103" s="40"/>
      <c r="C103" s="117"/>
      <c r="D103" s="321" t="s">
        <v>142</v>
      </c>
      <c r="E103" s="321"/>
      <c r="F103" s="321"/>
      <c r="G103" s="42"/>
    </row>
    <row r="104" spans="2:7" ht="42" customHeight="1" x14ac:dyDescent="0.35">
      <c r="B104" s="40"/>
      <c r="C104" s="127"/>
      <c r="D104" s="315" t="s">
        <v>597</v>
      </c>
      <c r="E104" s="315"/>
      <c r="F104" s="315"/>
      <c r="G104" s="42"/>
    </row>
    <row r="105" spans="2:7" ht="60.95" customHeight="1" x14ac:dyDescent="0.25">
      <c r="B105" s="40"/>
      <c r="C105" s="41"/>
      <c r="D105" s="41"/>
      <c r="E105" s="41"/>
      <c r="F105" s="41"/>
      <c r="G105" s="42"/>
    </row>
    <row r="106" spans="2:7" ht="36.75" customHeight="1" thickBot="1" x14ac:dyDescent="0.3">
      <c r="B106" s="128"/>
      <c r="C106" s="129"/>
      <c r="D106" s="129"/>
      <c r="E106" s="129"/>
      <c r="F106" s="129"/>
      <c r="G106" s="130"/>
    </row>
    <row r="107" spans="2:7" ht="36.75" customHeight="1" thickTop="1" x14ac:dyDescent="0.25"/>
    <row r="108" spans="2:7" ht="28.5" customHeight="1" x14ac:dyDescent="0.25"/>
    <row r="109" spans="2:7" ht="28.5" customHeight="1" x14ac:dyDescent="0.25"/>
    <row r="110" spans="2:7" ht="60.95" customHeight="1" x14ac:dyDescent="0.25"/>
    <row r="111" spans="2:7" ht="60.95" customHeight="1" x14ac:dyDescent="0.25"/>
    <row r="112" spans="2:7" ht="33" customHeight="1" x14ac:dyDescent="0.25"/>
    <row r="113" ht="33" customHeight="1" x14ac:dyDescent="0.25"/>
    <row r="114" ht="39.75" customHeight="1" x14ac:dyDescent="0.25"/>
    <row r="115" ht="39.75" customHeight="1" x14ac:dyDescent="0.25"/>
    <row r="116" ht="60.95" customHeight="1" x14ac:dyDescent="0.25"/>
    <row r="117" ht="30" customHeight="1" x14ac:dyDescent="0.25"/>
    <row r="118" ht="40.5" customHeight="1" x14ac:dyDescent="0.25"/>
    <row r="119" ht="30" customHeight="1" x14ac:dyDescent="0.25"/>
    <row r="120" ht="29.25" customHeight="1" x14ac:dyDescent="0.25"/>
    <row r="121" ht="29.25" customHeight="1" x14ac:dyDescent="0.25"/>
    <row r="122" ht="60.95" customHeight="1" x14ac:dyDescent="0.25"/>
    <row r="123" ht="60.95" customHeight="1" x14ac:dyDescent="0.25"/>
    <row r="124" ht="48" customHeight="1" x14ac:dyDescent="0.25"/>
    <row r="125" ht="48" customHeight="1" x14ac:dyDescent="0.25"/>
    <row r="126" ht="57.75" customHeight="1" x14ac:dyDescent="0.25"/>
    <row r="127" ht="57.75" customHeight="1" x14ac:dyDescent="0.25"/>
    <row r="128" ht="60.95" customHeight="1" x14ac:dyDescent="0.25"/>
    <row r="129" ht="60.95" customHeight="1" x14ac:dyDescent="0.25"/>
    <row r="130" ht="60.95" customHeight="1" x14ac:dyDescent="0.25"/>
    <row r="131" ht="63.75" customHeight="1" x14ac:dyDescent="0.25"/>
    <row r="132" ht="63.75" customHeight="1" x14ac:dyDescent="0.25"/>
    <row r="133" ht="32.25" customHeight="1" x14ac:dyDescent="0.25"/>
    <row r="134" ht="32.25" customHeight="1" x14ac:dyDescent="0.25"/>
    <row r="135" ht="60.95" customHeight="1" x14ac:dyDescent="0.25"/>
    <row r="136" ht="48.75" customHeight="1" x14ac:dyDescent="0.25"/>
    <row r="137" ht="43.5" customHeight="1" x14ac:dyDescent="0.25"/>
    <row r="138" ht="43.5" customHeight="1" x14ac:dyDescent="0.25"/>
    <row r="139" ht="36.75" customHeight="1" x14ac:dyDescent="0.25"/>
    <row r="140" ht="36.75" customHeight="1" x14ac:dyDescent="0.25"/>
    <row r="141" ht="60.95" customHeight="1" x14ac:dyDescent="0.25"/>
    <row r="142" ht="60.95" customHeight="1" x14ac:dyDescent="0.25"/>
    <row r="143" ht="46.5" customHeight="1" x14ac:dyDescent="0.25"/>
    <row r="144" ht="46.5" customHeight="1" x14ac:dyDescent="0.25"/>
    <row r="145" ht="31.5" customHeight="1" x14ac:dyDescent="0.25"/>
    <row r="146" ht="31.5" customHeight="1" x14ac:dyDescent="0.25"/>
    <row r="147" ht="60.95" customHeight="1" x14ac:dyDescent="0.25"/>
    <row r="148" ht="46.5" customHeight="1" x14ac:dyDescent="0.25"/>
    <row r="149" ht="30" customHeight="1" x14ac:dyDescent="0.25"/>
    <row r="150" ht="60.95" customHeight="1" x14ac:dyDescent="0.25"/>
    <row r="151" ht="36" customHeight="1" x14ac:dyDescent="0.25"/>
    <row r="152" ht="33" customHeight="1" x14ac:dyDescent="0.25"/>
    <row r="153" ht="60.95" customHeight="1" x14ac:dyDescent="0.25"/>
    <row r="154" ht="60.95" customHeight="1" x14ac:dyDescent="0.25"/>
    <row r="155" ht="55.5" customHeight="1" x14ac:dyDescent="0.25"/>
    <row r="156" ht="60.95" customHeight="1" x14ac:dyDescent="0.25"/>
    <row r="157" ht="49.5" customHeight="1" x14ac:dyDescent="0.25"/>
    <row r="158" ht="39.75" customHeight="1" x14ac:dyDescent="0.25"/>
    <row r="159" ht="25.5" customHeight="1" x14ac:dyDescent="0.25"/>
    <row r="160" ht="60.95" customHeight="1" x14ac:dyDescent="0.25"/>
    <row r="163" ht="48" customHeight="1" x14ac:dyDescent="0.25"/>
  </sheetData>
  <protectedRanges>
    <protectedRange sqref="F18:F27 F31:F33 F35:F44 F48:F54 F64:F69 F73:F77 F81:F83 F86:F90 F95:F96 F58:F60 F100:F102" name="Oblast2"/>
    <protectedRange sqref="E18:E27 E100:E102 E31:E33 E95:E96 E86:E90 E81:E83 E73:E77 E64:E69 E58:E60 E48:E54 E35:E44" name="Oblast1"/>
    <protectedRange sqref="G103" name="Oblast2_1"/>
    <protectedRange sqref="F103" name="Oblast2_1_1"/>
    <protectedRange sqref="E103" name="Oblast1_1_1"/>
  </protectedRanges>
  <mergeCells count="8">
    <mergeCell ref="D104:F104"/>
    <mergeCell ref="C10:F10"/>
    <mergeCell ref="C12:F12"/>
    <mergeCell ref="E18:E19"/>
    <mergeCell ref="F18:F19"/>
    <mergeCell ref="D103:F103"/>
    <mergeCell ref="D11:F11"/>
    <mergeCell ref="D13:F13"/>
  </mergeCells>
  <dataValidations count="2">
    <dataValidation type="decimal" operator="greaterThanOrEqual" allowBlank="1" showInputMessage="1" showErrorMessage="1" error="Do této buňky lze zapsat pouze číslo" sqref="A7" xr:uid="{00000000-0002-0000-0400-000000000000}">
      <formula1>0</formula1>
    </dataValidation>
    <dataValidation type="decimal" operator="greaterThanOrEqual" allowBlank="1" showInputMessage="1" showErrorMessage="1" sqref="E48:E54 E100:E102 E18:E27 E31:E33 E35:E44 E58:E60 E64:E69 E73:E77 E81:E83 E86:E90 E95:E96" xr:uid="{00000000-0002-0000-0400-000001000000}">
      <formula1>0</formula1>
    </dataValidation>
  </dataValidations>
  <pageMargins left="0.70866141732283472" right="0.70866141732283472" top="0.78740157480314965" bottom="0.78740157480314965" header="0.31496062992125984" footer="0.31496062992125984"/>
  <pageSetup paperSize="9" scale="4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5">
    <tabColor rgb="FF99FF33"/>
  </sheetPr>
  <dimension ref="A1:AW213"/>
  <sheetViews>
    <sheetView showGridLines="0" zoomScale="80" zoomScaleNormal="80" workbookViewId="0">
      <pane ySplit="3" topLeftCell="A16" activePane="bottomLeft" state="frozen"/>
      <selection pane="bottomLeft" activeCell="E27" sqref="E27"/>
    </sheetView>
  </sheetViews>
  <sheetFormatPr defaultColWidth="9.140625" defaultRowHeight="15" x14ac:dyDescent="0.25"/>
  <cols>
    <col min="2" max="2" width="6.42578125" customWidth="1"/>
    <col min="3" max="3" width="63.5703125" customWidth="1"/>
    <col min="4" max="4" width="28" bestFit="1" customWidth="1"/>
    <col min="5" max="5" width="46.42578125" customWidth="1"/>
    <col min="6" max="6" width="2.42578125" customWidth="1"/>
  </cols>
  <sheetData>
    <row r="1" spans="2:49" ht="15.75" thickTop="1" x14ac:dyDescent="0.25">
      <c r="B1" s="37"/>
      <c r="C1" s="38"/>
      <c r="D1" s="38"/>
      <c r="E1" s="38"/>
      <c r="F1" s="38"/>
      <c r="G1" s="39"/>
      <c r="AH1" s="6"/>
      <c r="AW1" s="1"/>
    </row>
    <row r="2" spans="2:49" x14ac:dyDescent="0.25">
      <c r="B2" s="40"/>
      <c r="C2" s="41"/>
      <c r="D2" s="41"/>
      <c r="E2" s="41"/>
      <c r="F2" s="41"/>
      <c r="G2" s="42"/>
      <c r="AH2" s="6"/>
    </row>
    <row r="3" spans="2:49" x14ac:dyDescent="0.25">
      <c r="B3" s="40"/>
      <c r="C3" s="41"/>
      <c r="D3" s="41"/>
      <c r="E3" s="41"/>
      <c r="F3" s="41"/>
      <c r="G3" s="42"/>
      <c r="AH3" s="6"/>
    </row>
    <row r="4" spans="2:49" x14ac:dyDescent="0.25">
      <c r="B4" s="40"/>
      <c r="C4" s="41"/>
      <c r="D4" s="41"/>
      <c r="E4" s="41"/>
      <c r="F4" s="41"/>
      <c r="G4" s="42"/>
      <c r="AH4" s="6"/>
    </row>
    <row r="5" spans="2:49" x14ac:dyDescent="0.25">
      <c r="B5" s="40"/>
      <c r="C5" s="41"/>
      <c r="D5" s="41"/>
      <c r="E5" s="41"/>
      <c r="F5" s="41"/>
      <c r="G5" s="42"/>
      <c r="AH5" s="6"/>
    </row>
    <row r="6" spans="2:49" ht="18.75" x14ac:dyDescent="0.3">
      <c r="B6" s="40"/>
      <c r="C6" s="43" t="s">
        <v>279</v>
      </c>
      <c r="D6" s="43"/>
      <c r="E6" s="44"/>
      <c r="F6" s="44"/>
      <c r="G6" s="42"/>
      <c r="AH6" s="6"/>
    </row>
    <row r="7" spans="2:49" x14ac:dyDescent="0.25">
      <c r="B7" s="40"/>
      <c r="C7" s="41"/>
      <c r="D7" s="41"/>
      <c r="E7" s="41"/>
      <c r="F7" s="41"/>
      <c r="G7" s="42"/>
      <c r="AH7" s="6"/>
    </row>
    <row r="8" spans="2:49" ht="21" x14ac:dyDescent="0.35">
      <c r="B8" s="40"/>
      <c r="C8" s="46" t="s">
        <v>286</v>
      </c>
      <c r="D8" s="46"/>
      <c r="E8" s="131"/>
      <c r="F8" s="41"/>
      <c r="G8" s="42"/>
      <c r="AH8" s="6"/>
    </row>
    <row r="9" spans="2:49" ht="15" customHeight="1" x14ac:dyDescent="0.25">
      <c r="B9" s="40"/>
      <c r="C9" s="48"/>
      <c r="D9" s="48"/>
      <c r="E9" s="47"/>
      <c r="F9" s="132"/>
      <c r="G9" s="42"/>
      <c r="AH9" s="6"/>
    </row>
    <row r="10" spans="2:49" ht="15" customHeight="1" x14ac:dyDescent="0.25">
      <c r="B10" s="40"/>
      <c r="C10" s="48"/>
      <c r="D10" s="48"/>
      <c r="E10" s="47"/>
      <c r="F10" s="132"/>
      <c r="G10" s="42"/>
      <c r="AH10" s="6"/>
    </row>
    <row r="11" spans="2:49" ht="36" customHeight="1" x14ac:dyDescent="0.25">
      <c r="B11" s="40"/>
      <c r="C11" s="323" t="s">
        <v>143</v>
      </c>
      <c r="D11" s="323"/>
      <c r="E11" s="323"/>
      <c r="F11" s="323"/>
      <c r="G11" s="42"/>
    </row>
    <row r="12" spans="2:49" ht="15" customHeight="1" x14ac:dyDescent="0.25">
      <c r="B12" s="40"/>
      <c r="C12" s="324" t="s">
        <v>149</v>
      </c>
      <c r="D12" s="324"/>
      <c r="E12" s="324"/>
      <c r="F12" s="324"/>
      <c r="G12" s="42"/>
    </row>
    <row r="13" spans="2:49" ht="15" customHeight="1" x14ac:dyDescent="0.25">
      <c r="B13" s="40"/>
      <c r="C13" s="133"/>
      <c r="D13" s="133"/>
      <c r="E13" s="134"/>
      <c r="F13" s="135"/>
      <c r="G13" s="42"/>
    </row>
    <row r="14" spans="2:49" ht="41.25" customHeight="1" x14ac:dyDescent="0.3">
      <c r="B14" s="40"/>
      <c r="C14" s="316" t="s">
        <v>150</v>
      </c>
      <c r="D14" s="316"/>
      <c r="E14" s="316"/>
      <c r="F14" s="316"/>
      <c r="G14" s="52"/>
    </row>
    <row r="15" spans="2:49" ht="41.25" customHeight="1" thickBot="1" x14ac:dyDescent="0.35">
      <c r="B15" s="40"/>
      <c r="C15" s="248"/>
      <c r="D15" s="248"/>
      <c r="E15" s="248"/>
      <c r="F15" s="248"/>
      <c r="G15" s="52"/>
    </row>
    <row r="16" spans="2:49" ht="81" customHeight="1" thickBot="1" x14ac:dyDescent="0.3">
      <c r="B16" s="40"/>
      <c r="C16" s="53" t="s">
        <v>287</v>
      </c>
      <c r="D16" s="231">
        <f>D21+D22+D29+D30+D31+D32+D33+D36+D40+D41+D42+D43+D46+D50+D51+D52+D53+D54+D55+D57+D61+D62+D66+D87+D98+D99+D100+D103+D104+D105+D106+D56</f>
        <v>0</v>
      </c>
      <c r="E16" s="134"/>
      <c r="F16" s="136"/>
      <c r="G16" s="42"/>
    </row>
    <row r="17" spans="1:7" ht="45.75" customHeight="1" x14ac:dyDescent="0.25">
      <c r="B17" s="40"/>
      <c r="C17" s="137"/>
      <c r="D17" s="8"/>
      <c r="E17" s="134"/>
      <c r="F17" s="136"/>
      <c r="G17" s="42"/>
    </row>
    <row r="18" spans="1:7" ht="27" customHeight="1" thickBot="1" x14ac:dyDescent="0.3">
      <c r="B18" s="40"/>
      <c r="C18" s="138"/>
      <c r="D18" s="138"/>
      <c r="E18" s="139"/>
      <c r="F18" s="136"/>
      <c r="G18" s="42"/>
    </row>
    <row r="19" spans="1:7" ht="132" customHeight="1" x14ac:dyDescent="0.25">
      <c r="B19" s="140"/>
      <c r="C19" s="141" t="s">
        <v>70</v>
      </c>
      <c r="D19" s="142" t="s">
        <v>83</v>
      </c>
      <c r="E19" s="58" t="s">
        <v>58</v>
      </c>
      <c r="F19" s="136"/>
      <c r="G19" s="42"/>
    </row>
    <row r="20" spans="1:7" ht="60" customHeight="1" x14ac:dyDescent="0.25">
      <c r="A20" s="6"/>
      <c r="B20" s="40"/>
      <c r="C20" s="59" t="s">
        <v>151</v>
      </c>
      <c r="D20" s="60">
        <f>D21+D29+D30+D31+D32+D33+D22</f>
        <v>0</v>
      </c>
      <c r="E20" s="62"/>
      <c r="F20" s="132"/>
      <c r="G20" s="42"/>
    </row>
    <row r="21" spans="1:7" ht="60" customHeight="1" x14ac:dyDescent="0.25">
      <c r="A21" s="6"/>
      <c r="B21" s="40"/>
      <c r="C21" s="143" t="s">
        <v>152</v>
      </c>
      <c r="D21" s="220"/>
      <c r="E21" s="232"/>
      <c r="F21" s="132"/>
      <c r="G21" s="42"/>
    </row>
    <row r="22" spans="1:7" ht="60" customHeight="1" x14ac:dyDescent="0.25">
      <c r="B22" s="40"/>
      <c r="C22" s="145" t="s">
        <v>153</v>
      </c>
      <c r="D22" s="146">
        <f>D23</f>
        <v>0</v>
      </c>
      <c r="E22" s="62"/>
      <c r="F22" s="41"/>
      <c r="G22" s="42"/>
    </row>
    <row r="23" spans="1:7" ht="60" customHeight="1" x14ac:dyDescent="0.25">
      <c r="B23" s="40"/>
      <c r="C23" s="145" t="s">
        <v>154</v>
      </c>
      <c r="D23" s="146">
        <f>D24+D28</f>
        <v>0</v>
      </c>
      <c r="E23" s="62"/>
      <c r="F23" s="41"/>
      <c r="G23" s="42"/>
    </row>
    <row r="24" spans="1:7" ht="60" customHeight="1" x14ac:dyDescent="0.25">
      <c r="B24" s="40"/>
      <c r="C24" s="145" t="s">
        <v>155</v>
      </c>
      <c r="D24" s="146">
        <f>D25+D26+D27</f>
        <v>0</v>
      </c>
      <c r="E24" s="62"/>
      <c r="F24" s="41"/>
      <c r="G24" s="42"/>
    </row>
    <row r="25" spans="1:7" ht="60" customHeight="1" x14ac:dyDescent="0.25">
      <c r="B25" s="40"/>
      <c r="C25" s="143" t="s">
        <v>156</v>
      </c>
      <c r="D25" s="220"/>
      <c r="E25" s="144"/>
      <c r="F25" s="41"/>
      <c r="G25" s="42"/>
    </row>
    <row r="26" spans="1:7" ht="60" customHeight="1" x14ac:dyDescent="0.25">
      <c r="B26" s="40"/>
      <c r="C26" s="143" t="s">
        <v>157</v>
      </c>
      <c r="D26" s="220"/>
      <c r="E26" s="144"/>
      <c r="F26" s="41"/>
      <c r="G26" s="42"/>
    </row>
    <row r="27" spans="1:7" ht="60" customHeight="1" x14ac:dyDescent="0.25">
      <c r="B27" s="40"/>
      <c r="C27" s="143" t="s">
        <v>158</v>
      </c>
      <c r="D27" s="220"/>
      <c r="E27" s="144"/>
      <c r="F27" s="41"/>
      <c r="G27" s="42"/>
    </row>
    <row r="28" spans="1:7" ht="60" customHeight="1" x14ac:dyDescent="0.25">
      <c r="B28" s="40"/>
      <c r="C28" s="145" t="s">
        <v>159</v>
      </c>
      <c r="D28" s="61"/>
      <c r="E28" s="62"/>
      <c r="F28" s="41"/>
      <c r="G28" s="42"/>
    </row>
    <row r="29" spans="1:7" ht="60" customHeight="1" x14ac:dyDescent="0.25">
      <c r="B29" s="40"/>
      <c r="C29" s="143" t="s">
        <v>160</v>
      </c>
      <c r="D29" s="220"/>
      <c r="E29" s="144"/>
      <c r="F29" s="41"/>
      <c r="G29" s="42"/>
    </row>
    <row r="30" spans="1:7" ht="60" customHeight="1" x14ac:dyDescent="0.25">
      <c r="B30" s="40"/>
      <c r="C30" s="143" t="s">
        <v>161</v>
      </c>
      <c r="D30" s="220"/>
      <c r="E30" s="144"/>
      <c r="F30" s="41"/>
      <c r="G30" s="42"/>
    </row>
    <row r="31" spans="1:7" ht="60" customHeight="1" x14ac:dyDescent="0.25">
      <c r="B31" s="40"/>
      <c r="C31" s="143" t="s">
        <v>162</v>
      </c>
      <c r="D31" s="220"/>
      <c r="E31" s="144"/>
      <c r="F31" s="41"/>
      <c r="G31" s="42"/>
    </row>
    <row r="32" spans="1:7" ht="60" customHeight="1" x14ac:dyDescent="0.25">
      <c r="B32" s="40"/>
      <c r="C32" s="143" t="s">
        <v>163</v>
      </c>
      <c r="D32" s="220"/>
      <c r="E32" s="144"/>
      <c r="F32" s="41"/>
      <c r="G32" s="42"/>
    </row>
    <row r="33" spans="2:7" ht="60" customHeight="1" thickBot="1" x14ac:dyDescent="0.3">
      <c r="B33" s="40"/>
      <c r="C33" s="154" t="s">
        <v>164</v>
      </c>
      <c r="D33" s="220"/>
      <c r="E33" s="144"/>
      <c r="F33" s="41"/>
      <c r="G33" s="42"/>
    </row>
    <row r="34" spans="2:7" ht="31.5" customHeight="1" thickBot="1" x14ac:dyDescent="0.3">
      <c r="B34" s="40"/>
      <c r="C34" s="147"/>
      <c r="D34" s="147"/>
      <c r="E34" s="147"/>
      <c r="F34" s="41"/>
      <c r="G34" s="42"/>
    </row>
    <row r="35" spans="2:7" ht="135" customHeight="1" x14ac:dyDescent="0.25">
      <c r="B35" s="40"/>
      <c r="C35" s="141" t="s">
        <v>70</v>
      </c>
      <c r="D35" s="142" t="s">
        <v>83</v>
      </c>
      <c r="E35" s="58" t="s">
        <v>58</v>
      </c>
      <c r="F35" s="41"/>
      <c r="G35" s="42"/>
    </row>
    <row r="36" spans="2:7" ht="60" customHeight="1" thickBot="1" x14ac:dyDescent="0.3">
      <c r="B36" s="40"/>
      <c r="C36" s="148" t="s">
        <v>165</v>
      </c>
      <c r="D36" s="149"/>
      <c r="E36" s="150"/>
      <c r="F36" s="41"/>
      <c r="G36" s="42"/>
    </row>
    <row r="37" spans="2:7" ht="41.25" customHeight="1" thickBot="1" x14ac:dyDescent="0.3">
      <c r="B37" s="40"/>
      <c r="C37" s="151"/>
      <c r="D37" s="152"/>
      <c r="E37" s="147"/>
      <c r="F37" s="41"/>
      <c r="G37" s="42"/>
    </row>
    <row r="38" spans="2:7" ht="127.5" customHeight="1" x14ac:dyDescent="0.25">
      <c r="B38" s="40"/>
      <c r="C38" s="141" t="s">
        <v>70</v>
      </c>
      <c r="D38" s="142" t="s">
        <v>83</v>
      </c>
      <c r="E38" s="58" t="s">
        <v>58</v>
      </c>
      <c r="F38" s="41"/>
      <c r="G38" s="42"/>
    </row>
    <row r="39" spans="2:7" ht="60" customHeight="1" x14ac:dyDescent="0.25">
      <c r="B39" s="40"/>
      <c r="C39" s="59" t="s">
        <v>166</v>
      </c>
      <c r="D39" s="60">
        <f>SUM(D40:D43)</f>
        <v>0</v>
      </c>
      <c r="E39" s="62"/>
      <c r="F39" s="41"/>
      <c r="G39" s="42"/>
    </row>
    <row r="40" spans="2:7" ht="60" customHeight="1" x14ac:dyDescent="0.25">
      <c r="B40" s="40"/>
      <c r="C40" s="143" t="s">
        <v>167</v>
      </c>
      <c r="D40" s="220"/>
      <c r="E40" s="144"/>
      <c r="F40" s="41"/>
      <c r="G40" s="42"/>
    </row>
    <row r="41" spans="2:7" ht="60" customHeight="1" x14ac:dyDescent="0.25">
      <c r="B41" s="40"/>
      <c r="C41" s="143" t="s">
        <v>168</v>
      </c>
      <c r="D41" s="220"/>
      <c r="E41" s="144"/>
      <c r="F41" s="41"/>
      <c r="G41" s="42"/>
    </row>
    <row r="42" spans="2:7" ht="60" customHeight="1" x14ac:dyDescent="0.25">
      <c r="B42" s="40"/>
      <c r="C42" s="143" t="s">
        <v>169</v>
      </c>
      <c r="D42" s="220"/>
      <c r="E42" s="144"/>
      <c r="F42" s="41"/>
      <c r="G42" s="42"/>
    </row>
    <row r="43" spans="2:7" ht="60" customHeight="1" thickBot="1" x14ac:dyDescent="0.3">
      <c r="B43" s="40"/>
      <c r="C43" s="143" t="s">
        <v>170</v>
      </c>
      <c r="D43" s="220"/>
      <c r="E43" s="144"/>
      <c r="F43" s="41"/>
      <c r="G43" s="42"/>
    </row>
    <row r="44" spans="2:7" ht="44.25" customHeight="1" thickBot="1" x14ac:dyDescent="0.3">
      <c r="B44" s="40"/>
      <c r="C44" s="151"/>
      <c r="D44" s="152"/>
      <c r="E44" s="147"/>
      <c r="F44" s="41"/>
      <c r="G44" s="42"/>
    </row>
    <row r="45" spans="2:7" ht="137.25" customHeight="1" x14ac:dyDescent="0.25">
      <c r="B45" s="40"/>
      <c r="C45" s="141" t="s">
        <v>70</v>
      </c>
      <c r="D45" s="142" t="s">
        <v>83</v>
      </c>
      <c r="E45" s="58" t="s">
        <v>58</v>
      </c>
      <c r="F45" s="41"/>
      <c r="G45" s="42"/>
    </row>
    <row r="46" spans="2:7" ht="60" customHeight="1" thickBot="1" x14ac:dyDescent="0.3">
      <c r="B46" s="40"/>
      <c r="C46" s="148" t="s">
        <v>171</v>
      </c>
      <c r="D46" s="149"/>
      <c r="E46" s="153"/>
      <c r="F46" s="41"/>
      <c r="G46" s="42"/>
    </row>
    <row r="47" spans="2:7" ht="25.5" customHeight="1" thickBot="1" x14ac:dyDescent="0.3">
      <c r="B47" s="40"/>
      <c r="C47" s="151"/>
      <c r="D47" s="152"/>
      <c r="E47" s="147"/>
      <c r="F47" s="41"/>
      <c r="G47" s="42"/>
    </row>
    <row r="48" spans="2:7" ht="126.75" customHeight="1" x14ac:dyDescent="0.25">
      <c r="B48" s="40"/>
      <c r="C48" s="141" t="s">
        <v>70</v>
      </c>
      <c r="D48" s="142" t="s">
        <v>83</v>
      </c>
      <c r="E48" s="58" t="s">
        <v>58</v>
      </c>
      <c r="F48" s="41"/>
      <c r="G48" s="42"/>
    </row>
    <row r="49" spans="2:7" ht="60" customHeight="1" x14ac:dyDescent="0.25">
      <c r="B49" s="40"/>
      <c r="C49" s="59" t="s">
        <v>172</v>
      </c>
      <c r="D49" s="60">
        <f>SUM(D50:D57)</f>
        <v>0</v>
      </c>
      <c r="E49" s="62"/>
      <c r="F49" s="41"/>
      <c r="G49" s="42"/>
    </row>
    <row r="50" spans="2:7" ht="60" customHeight="1" x14ac:dyDescent="0.25">
      <c r="B50" s="40"/>
      <c r="C50" s="143" t="s">
        <v>112</v>
      </c>
      <c r="D50" s="220"/>
      <c r="E50" s="144"/>
      <c r="F50" s="41"/>
      <c r="G50" s="42"/>
    </row>
    <row r="51" spans="2:7" ht="60" customHeight="1" x14ac:dyDescent="0.25">
      <c r="B51" s="40"/>
      <c r="C51" s="143" t="s">
        <v>173</v>
      </c>
      <c r="D51" s="220"/>
      <c r="E51" s="144"/>
      <c r="F51" s="41"/>
      <c r="G51" s="42"/>
    </row>
    <row r="52" spans="2:7" ht="60" customHeight="1" x14ac:dyDescent="0.25">
      <c r="B52" s="40"/>
      <c r="C52" s="143" t="s">
        <v>174</v>
      </c>
      <c r="D52" s="220"/>
      <c r="E52" s="144"/>
      <c r="F52" s="41"/>
      <c r="G52" s="42"/>
    </row>
    <row r="53" spans="2:7" ht="60" customHeight="1" x14ac:dyDescent="0.25">
      <c r="B53" s="40"/>
      <c r="C53" s="154" t="s">
        <v>175</v>
      </c>
      <c r="D53" s="220"/>
      <c r="E53" s="144"/>
      <c r="F53" s="41"/>
      <c r="G53" s="42"/>
    </row>
    <row r="54" spans="2:7" ht="60" customHeight="1" x14ac:dyDescent="0.25">
      <c r="B54" s="40"/>
      <c r="C54" s="154" t="s">
        <v>176</v>
      </c>
      <c r="D54" s="220"/>
      <c r="E54" s="144"/>
      <c r="F54" s="41"/>
      <c r="G54" s="42"/>
    </row>
    <row r="55" spans="2:7" ht="60" customHeight="1" x14ac:dyDescent="0.25">
      <c r="B55" s="40"/>
      <c r="C55" s="154" t="s">
        <v>177</v>
      </c>
      <c r="D55" s="220"/>
      <c r="E55" s="144"/>
      <c r="F55" s="41"/>
      <c r="G55" s="42"/>
    </row>
    <row r="56" spans="2:7" ht="60" customHeight="1" x14ac:dyDescent="0.25">
      <c r="B56" s="40"/>
      <c r="C56" s="154" t="s">
        <v>178</v>
      </c>
      <c r="D56" s="220"/>
      <c r="E56" s="144"/>
      <c r="F56" s="41"/>
      <c r="G56" s="42"/>
    </row>
    <row r="57" spans="2:7" ht="60" customHeight="1" thickBot="1" x14ac:dyDescent="0.3">
      <c r="B57" s="40"/>
      <c r="C57" s="287" t="s">
        <v>179</v>
      </c>
      <c r="D57" s="220"/>
      <c r="E57" s="244"/>
      <c r="F57" s="41"/>
      <c r="G57" s="42"/>
    </row>
    <row r="58" spans="2:7" ht="24" customHeight="1" thickBot="1" x14ac:dyDescent="0.3">
      <c r="B58" s="40"/>
      <c r="C58" s="151"/>
      <c r="D58" s="152"/>
      <c r="E58" s="155"/>
      <c r="F58" s="41"/>
      <c r="G58" s="42"/>
    </row>
    <row r="59" spans="2:7" ht="122.25" customHeight="1" x14ac:dyDescent="0.25">
      <c r="B59" s="40"/>
      <c r="C59" s="141" t="s">
        <v>70</v>
      </c>
      <c r="D59" s="142" t="s">
        <v>83</v>
      </c>
      <c r="E59" s="58" t="s">
        <v>58</v>
      </c>
      <c r="F59" s="41"/>
      <c r="G59" s="42"/>
    </row>
    <row r="60" spans="2:7" ht="60" customHeight="1" x14ac:dyDescent="0.25">
      <c r="B60" s="40"/>
      <c r="C60" s="59" t="s">
        <v>180</v>
      </c>
      <c r="D60" s="60">
        <f>D61+D62</f>
        <v>0</v>
      </c>
      <c r="E60" s="62"/>
      <c r="F60" s="41"/>
      <c r="G60" s="42"/>
    </row>
    <row r="61" spans="2:7" ht="60" customHeight="1" x14ac:dyDescent="0.25">
      <c r="B61" s="40"/>
      <c r="C61" s="143" t="s">
        <v>181</v>
      </c>
      <c r="D61" s="156"/>
      <c r="E61" s="245"/>
      <c r="F61" s="41"/>
      <c r="G61" s="42"/>
    </row>
    <row r="62" spans="2:7" ht="60" customHeight="1" thickBot="1" x14ac:dyDescent="0.3">
      <c r="B62" s="40"/>
      <c r="C62" s="288" t="s">
        <v>182</v>
      </c>
      <c r="D62" s="157"/>
      <c r="E62" s="158"/>
      <c r="F62" s="41"/>
      <c r="G62" s="42"/>
    </row>
    <row r="63" spans="2:7" ht="39" customHeight="1" thickBot="1" x14ac:dyDescent="0.3">
      <c r="B63" s="40"/>
      <c r="C63" s="159"/>
      <c r="D63" s="160"/>
      <c r="E63" s="161"/>
      <c r="F63" s="41"/>
      <c r="G63" s="42"/>
    </row>
    <row r="64" spans="2:7" ht="115.5" customHeight="1" x14ac:dyDescent="0.25">
      <c r="B64" s="40"/>
      <c r="C64" s="141" t="s">
        <v>70</v>
      </c>
      <c r="D64" s="142" t="s">
        <v>83</v>
      </c>
      <c r="E64" s="58" t="s">
        <v>58</v>
      </c>
      <c r="F64" s="41"/>
      <c r="G64" s="42"/>
    </row>
    <row r="65" spans="2:7" ht="60" customHeight="1" x14ac:dyDescent="0.25">
      <c r="B65" s="40"/>
      <c r="C65" s="59" t="s">
        <v>183</v>
      </c>
      <c r="D65" s="60">
        <f>D66+D87+D98+D99+D100</f>
        <v>0</v>
      </c>
      <c r="E65" s="62"/>
      <c r="F65" s="41"/>
      <c r="G65" s="42"/>
    </row>
    <row r="66" spans="2:7" ht="60" customHeight="1" x14ac:dyDescent="0.25">
      <c r="B66" s="40"/>
      <c r="C66" s="162" t="s">
        <v>184</v>
      </c>
      <c r="D66" s="146">
        <f>D67+D70+D71+D72</f>
        <v>0</v>
      </c>
      <c r="E66" s="62"/>
      <c r="F66" s="41"/>
      <c r="G66" s="42"/>
    </row>
    <row r="67" spans="2:7" ht="60" customHeight="1" x14ac:dyDescent="0.25">
      <c r="B67" s="40"/>
      <c r="C67" s="163" t="s">
        <v>185</v>
      </c>
      <c r="D67" s="146">
        <f>+D69+D68</f>
        <v>0</v>
      </c>
      <c r="E67" s="62"/>
      <c r="F67" s="41"/>
      <c r="G67" s="42"/>
    </row>
    <row r="68" spans="2:7" ht="74.25" customHeight="1" x14ac:dyDescent="0.25">
      <c r="B68" s="40"/>
      <c r="C68" s="154" t="s">
        <v>186</v>
      </c>
      <c r="D68" s="220"/>
      <c r="E68" s="243"/>
      <c r="F68" s="41"/>
      <c r="G68" s="42"/>
    </row>
    <row r="69" spans="2:7" ht="60" customHeight="1" x14ac:dyDescent="0.25">
      <c r="B69" s="40"/>
      <c r="C69" s="143" t="s">
        <v>187</v>
      </c>
      <c r="D69" s="220"/>
      <c r="E69" s="164"/>
      <c r="F69" s="41"/>
      <c r="G69" s="42"/>
    </row>
    <row r="70" spans="2:7" ht="60" customHeight="1" x14ac:dyDescent="0.25">
      <c r="B70" s="40"/>
      <c r="C70" s="154" t="s">
        <v>188</v>
      </c>
      <c r="D70" s="220"/>
      <c r="E70" s="243"/>
      <c r="F70" s="41"/>
      <c r="G70" s="42"/>
    </row>
    <row r="71" spans="2:7" ht="60" customHeight="1" x14ac:dyDescent="0.25">
      <c r="B71" s="40"/>
      <c r="C71" s="143" t="s">
        <v>189</v>
      </c>
      <c r="D71" s="220"/>
      <c r="E71" s="144"/>
      <c r="F71" s="41"/>
      <c r="G71" s="42"/>
    </row>
    <row r="72" spans="2:7" ht="60" customHeight="1" x14ac:dyDescent="0.25">
      <c r="B72" s="40"/>
      <c r="C72" s="59" t="s">
        <v>190</v>
      </c>
      <c r="D72" s="60">
        <f>D73+D74+D75+D76+D77+D78+D79+D80+D81+D82+D83+D84+D85+D86</f>
        <v>0</v>
      </c>
      <c r="E72" s="62"/>
      <c r="F72" s="41"/>
      <c r="G72" s="42"/>
    </row>
    <row r="73" spans="2:7" ht="60" customHeight="1" x14ac:dyDescent="0.25">
      <c r="B73" s="40"/>
      <c r="C73" s="165" t="s">
        <v>191</v>
      </c>
      <c r="D73" s="220"/>
      <c r="E73" s="144"/>
      <c r="F73" s="41"/>
      <c r="G73" s="42"/>
    </row>
    <row r="74" spans="2:7" ht="60" customHeight="1" x14ac:dyDescent="0.25">
      <c r="B74" s="40"/>
      <c r="C74" s="165" t="s">
        <v>192</v>
      </c>
      <c r="D74" s="220"/>
      <c r="E74" s="144"/>
      <c r="F74" s="41"/>
      <c r="G74" s="42"/>
    </row>
    <row r="75" spans="2:7" ht="60" customHeight="1" x14ac:dyDescent="0.25">
      <c r="B75" s="40"/>
      <c r="C75" s="165" t="s">
        <v>193</v>
      </c>
      <c r="D75" s="220"/>
      <c r="E75" s="144"/>
      <c r="F75" s="41"/>
      <c r="G75" s="42"/>
    </row>
    <row r="76" spans="2:7" ht="60" customHeight="1" x14ac:dyDescent="0.25">
      <c r="B76" s="40"/>
      <c r="C76" s="165" t="s">
        <v>194</v>
      </c>
      <c r="D76" s="220"/>
      <c r="E76" s="144"/>
      <c r="F76" s="41"/>
      <c r="G76" s="42"/>
    </row>
    <row r="77" spans="2:7" ht="60" customHeight="1" x14ac:dyDescent="0.25">
      <c r="B77" s="40"/>
      <c r="C77" s="165" t="s">
        <v>195</v>
      </c>
      <c r="D77" s="220"/>
      <c r="E77" s="144"/>
      <c r="F77" s="41"/>
      <c r="G77" s="42"/>
    </row>
    <row r="78" spans="2:7" ht="60" customHeight="1" x14ac:dyDescent="0.25">
      <c r="B78" s="40"/>
      <c r="C78" s="165" t="s">
        <v>196</v>
      </c>
      <c r="D78" s="220"/>
      <c r="E78" s="144"/>
      <c r="F78" s="41"/>
      <c r="G78" s="42"/>
    </row>
    <row r="79" spans="2:7" ht="60" customHeight="1" x14ac:dyDescent="0.25">
      <c r="B79" s="40"/>
      <c r="C79" s="165" t="s">
        <v>197</v>
      </c>
      <c r="D79" s="220"/>
      <c r="E79" s="144"/>
      <c r="F79" s="41"/>
      <c r="G79" s="42"/>
    </row>
    <row r="80" spans="2:7" ht="60" customHeight="1" x14ac:dyDescent="0.25">
      <c r="B80" s="40"/>
      <c r="C80" s="165" t="s">
        <v>198</v>
      </c>
      <c r="D80" s="220"/>
      <c r="E80" s="144"/>
      <c r="F80" s="41"/>
      <c r="G80" s="42"/>
    </row>
    <row r="81" spans="2:7" ht="60" customHeight="1" x14ac:dyDescent="0.25">
      <c r="B81" s="40"/>
      <c r="C81" s="165" t="s">
        <v>199</v>
      </c>
      <c r="D81" s="220"/>
      <c r="E81" s="144"/>
      <c r="F81" s="41"/>
      <c r="G81" s="42"/>
    </row>
    <row r="82" spans="2:7" ht="60" customHeight="1" x14ac:dyDescent="0.25">
      <c r="B82" s="40"/>
      <c r="C82" s="165" t="s">
        <v>200</v>
      </c>
      <c r="D82" s="220"/>
      <c r="E82" s="144"/>
      <c r="F82" s="41"/>
      <c r="G82" s="42"/>
    </row>
    <row r="83" spans="2:7" ht="60" customHeight="1" x14ac:dyDescent="0.25">
      <c r="B83" s="40"/>
      <c r="C83" s="165" t="s">
        <v>201</v>
      </c>
      <c r="D83" s="220"/>
      <c r="E83" s="144"/>
      <c r="F83" s="41"/>
      <c r="G83" s="42"/>
    </row>
    <row r="84" spans="2:7" ht="60" customHeight="1" x14ac:dyDescent="0.25">
      <c r="B84" s="40"/>
      <c r="C84" s="165" t="s">
        <v>202</v>
      </c>
      <c r="D84" s="220"/>
      <c r="E84" s="144"/>
      <c r="F84" s="41"/>
      <c r="G84" s="42"/>
    </row>
    <row r="85" spans="2:7" ht="60" customHeight="1" x14ac:dyDescent="0.25">
      <c r="B85" s="40"/>
      <c r="C85" s="165" t="s">
        <v>203</v>
      </c>
      <c r="D85" s="220"/>
      <c r="E85" s="144"/>
      <c r="F85" s="41"/>
      <c r="G85" s="42"/>
    </row>
    <row r="86" spans="2:7" ht="60" customHeight="1" x14ac:dyDescent="0.25">
      <c r="B86" s="40"/>
      <c r="C86" s="165" t="s">
        <v>204</v>
      </c>
      <c r="D86" s="220"/>
      <c r="E86" s="164"/>
      <c r="F86" s="41"/>
      <c r="G86" s="42"/>
    </row>
    <row r="87" spans="2:7" ht="60" customHeight="1" x14ac:dyDescent="0.25">
      <c r="B87" s="40"/>
      <c r="C87" s="162" t="s">
        <v>205</v>
      </c>
      <c r="D87" s="146">
        <f>D88+D93</f>
        <v>0</v>
      </c>
      <c r="E87" s="62"/>
      <c r="F87" s="41"/>
      <c r="G87" s="42"/>
    </row>
    <row r="88" spans="2:7" ht="60" customHeight="1" x14ac:dyDescent="0.25">
      <c r="B88" s="40"/>
      <c r="C88" s="163" t="s">
        <v>206</v>
      </c>
      <c r="D88" s="146">
        <f>D89+D90+D91+D92</f>
        <v>0</v>
      </c>
      <c r="E88" s="62"/>
      <c r="F88" s="41"/>
      <c r="G88" s="42"/>
    </row>
    <row r="89" spans="2:7" ht="60" customHeight="1" x14ac:dyDescent="0.25">
      <c r="B89" s="40"/>
      <c r="C89" s="154" t="s">
        <v>207</v>
      </c>
      <c r="D89" s="220"/>
      <c r="E89" s="166"/>
      <c r="F89" s="41"/>
      <c r="G89" s="42"/>
    </row>
    <row r="90" spans="2:7" ht="77.25" customHeight="1" x14ac:dyDescent="0.25">
      <c r="B90" s="40"/>
      <c r="C90" s="154" t="s">
        <v>208</v>
      </c>
      <c r="D90" s="220"/>
      <c r="E90" s="243"/>
      <c r="F90" s="41"/>
      <c r="G90" s="42"/>
    </row>
    <row r="91" spans="2:7" ht="60" customHeight="1" x14ac:dyDescent="0.25">
      <c r="B91" s="40"/>
      <c r="C91" s="154" t="s">
        <v>209</v>
      </c>
      <c r="D91" s="220"/>
      <c r="E91" s="166"/>
      <c r="F91" s="41"/>
      <c r="G91" s="42"/>
    </row>
    <row r="92" spans="2:7" ht="60" customHeight="1" x14ac:dyDescent="0.25">
      <c r="B92" s="40"/>
      <c r="C92" s="154" t="s">
        <v>210</v>
      </c>
      <c r="D92" s="220"/>
      <c r="E92" s="166"/>
      <c r="F92" s="41"/>
      <c r="G92" s="42"/>
    </row>
    <row r="93" spans="2:7" ht="60" customHeight="1" x14ac:dyDescent="0.25">
      <c r="B93" s="40"/>
      <c r="C93" s="163" t="s">
        <v>211</v>
      </c>
      <c r="D93" s="146">
        <f>D94+D95+D96+D97</f>
        <v>0</v>
      </c>
      <c r="E93" s="62"/>
      <c r="F93" s="41"/>
      <c r="G93" s="42"/>
    </row>
    <row r="94" spans="2:7" ht="60" customHeight="1" x14ac:dyDescent="0.25">
      <c r="B94" s="40"/>
      <c r="C94" s="143" t="s">
        <v>212</v>
      </c>
      <c r="D94" s="220"/>
      <c r="E94" s="166"/>
      <c r="F94" s="41"/>
      <c r="G94" s="42"/>
    </row>
    <row r="95" spans="2:7" ht="60" customHeight="1" x14ac:dyDescent="0.25">
      <c r="B95" s="40"/>
      <c r="C95" s="154" t="s">
        <v>213</v>
      </c>
      <c r="D95" s="220"/>
      <c r="E95" s="166"/>
      <c r="F95" s="41"/>
      <c r="G95" s="42"/>
    </row>
    <row r="96" spans="2:7" ht="60" customHeight="1" x14ac:dyDescent="0.25">
      <c r="B96" s="40"/>
      <c r="C96" s="154" t="s">
        <v>214</v>
      </c>
      <c r="D96" s="220"/>
      <c r="E96" s="166"/>
      <c r="F96" s="41"/>
      <c r="G96" s="42"/>
    </row>
    <row r="97" spans="2:7" ht="60" customHeight="1" x14ac:dyDescent="0.25">
      <c r="B97" s="40"/>
      <c r="C97" s="154" t="s">
        <v>215</v>
      </c>
      <c r="D97" s="220"/>
      <c r="E97" s="166"/>
      <c r="F97" s="41"/>
      <c r="G97" s="42"/>
    </row>
    <row r="98" spans="2:7" ht="60" customHeight="1" x14ac:dyDescent="0.25">
      <c r="B98" s="40"/>
      <c r="C98" s="143" t="s">
        <v>216</v>
      </c>
      <c r="D98" s="220"/>
      <c r="E98" s="144"/>
      <c r="F98" s="41"/>
      <c r="G98" s="42"/>
    </row>
    <row r="99" spans="2:7" ht="60" customHeight="1" x14ac:dyDescent="0.25">
      <c r="B99" s="40"/>
      <c r="C99" s="167" t="s">
        <v>217</v>
      </c>
      <c r="D99" s="220"/>
      <c r="E99" s="168"/>
      <c r="F99" s="41"/>
      <c r="G99" s="42"/>
    </row>
    <row r="100" spans="2:7" ht="60" customHeight="1" thickBot="1" x14ac:dyDescent="0.3">
      <c r="B100" s="40"/>
      <c r="C100" s="287" t="s">
        <v>218</v>
      </c>
      <c r="D100" s="112"/>
      <c r="E100" s="244"/>
      <c r="F100" s="41"/>
      <c r="G100" s="42"/>
    </row>
    <row r="101" spans="2:7" ht="26.25" customHeight="1" thickBot="1" x14ac:dyDescent="0.3">
      <c r="B101" s="40"/>
      <c r="C101" s="169"/>
      <c r="D101" s="170"/>
      <c r="E101" s="161"/>
      <c r="F101" s="41"/>
      <c r="G101" s="42"/>
    </row>
    <row r="102" spans="2:7" ht="138.75" customHeight="1" x14ac:dyDescent="0.25">
      <c r="B102" s="40"/>
      <c r="C102" s="141" t="s">
        <v>70</v>
      </c>
      <c r="D102" s="142" t="s">
        <v>83</v>
      </c>
      <c r="E102" s="58" t="s">
        <v>58</v>
      </c>
      <c r="F102" s="41"/>
      <c r="G102" s="42"/>
    </row>
    <row r="103" spans="2:7" ht="60" customHeight="1" x14ac:dyDescent="0.25">
      <c r="B103" s="40"/>
      <c r="C103" s="154" t="s">
        <v>219</v>
      </c>
      <c r="D103" s="171"/>
      <c r="E103" s="172"/>
      <c r="F103" s="41"/>
      <c r="G103" s="42"/>
    </row>
    <row r="104" spans="2:7" ht="60" customHeight="1" x14ac:dyDescent="0.25">
      <c r="B104" s="40"/>
      <c r="C104" s="154" t="s">
        <v>220</v>
      </c>
      <c r="D104" s="171"/>
      <c r="E104" s="172"/>
      <c r="F104" s="41"/>
      <c r="G104" s="42"/>
    </row>
    <row r="105" spans="2:7" ht="60" customHeight="1" x14ac:dyDescent="0.25">
      <c r="B105" s="40"/>
      <c r="C105" s="154" t="s">
        <v>221</v>
      </c>
      <c r="D105" s="171"/>
      <c r="E105" s="172"/>
      <c r="F105" s="41"/>
      <c r="G105" s="42"/>
    </row>
    <row r="106" spans="2:7" ht="60" customHeight="1" thickBot="1" x14ac:dyDescent="0.3">
      <c r="B106" s="40"/>
      <c r="C106" s="173" t="s">
        <v>222</v>
      </c>
      <c r="D106" s="174"/>
      <c r="E106" s="175"/>
      <c r="F106" s="41"/>
      <c r="G106" s="42"/>
    </row>
    <row r="107" spans="2:7" ht="20.25" customHeight="1" x14ac:dyDescent="0.25">
      <c r="B107" s="40"/>
      <c r="C107" s="137"/>
      <c r="D107" s="137"/>
      <c r="E107" s="41"/>
      <c r="F107" s="41"/>
      <c r="G107" s="42"/>
    </row>
    <row r="108" spans="2:7" ht="84" customHeight="1" x14ac:dyDescent="0.35">
      <c r="B108" s="40"/>
      <c r="C108" s="321" t="s">
        <v>223</v>
      </c>
      <c r="D108" s="321"/>
      <c r="E108" s="321"/>
      <c r="F108" s="321"/>
      <c r="G108" s="42"/>
    </row>
    <row r="109" spans="2:7" ht="60.95" customHeight="1" x14ac:dyDescent="0.35">
      <c r="B109" s="40"/>
      <c r="C109" s="315" t="s">
        <v>597</v>
      </c>
      <c r="D109" s="315"/>
      <c r="E109" s="315"/>
      <c r="F109" s="41"/>
      <c r="G109" s="42"/>
    </row>
    <row r="110" spans="2:7" ht="39.75" customHeight="1" x14ac:dyDescent="0.35">
      <c r="B110" s="40"/>
      <c r="C110" s="176"/>
      <c r="D110" s="176"/>
      <c r="E110" s="176"/>
      <c r="F110" s="41"/>
      <c r="G110" s="42"/>
    </row>
    <row r="111" spans="2:7" ht="35.25" customHeight="1" x14ac:dyDescent="0.25">
      <c r="B111" s="40"/>
      <c r="C111" s="41"/>
      <c r="D111" s="41"/>
      <c r="E111" s="41"/>
      <c r="F111" s="41"/>
      <c r="G111" s="42"/>
    </row>
    <row r="112" spans="2:7" ht="35.25" customHeight="1" thickBot="1" x14ac:dyDescent="0.3">
      <c r="B112" s="128"/>
      <c r="C112" s="129"/>
      <c r="D112" s="129"/>
      <c r="E112" s="129"/>
      <c r="F112" s="129"/>
      <c r="G112" s="177"/>
    </row>
    <row r="113" spans="7:7" ht="30" customHeight="1" thickTop="1" x14ac:dyDescent="0.25">
      <c r="G113" s="178"/>
    </row>
    <row r="114" spans="7:7" ht="30" customHeight="1" x14ac:dyDescent="0.25"/>
    <row r="115" spans="7:7" ht="60.95" customHeight="1" x14ac:dyDescent="0.25"/>
    <row r="116" spans="7:7" ht="29.25" customHeight="1" x14ac:dyDescent="0.25"/>
    <row r="117" spans="7:7" ht="30" customHeight="1" x14ac:dyDescent="0.25"/>
    <row r="118" spans="7:7" ht="30" customHeight="1" x14ac:dyDescent="0.25"/>
    <row r="119" spans="7:7" ht="31.5" customHeight="1" x14ac:dyDescent="0.25"/>
    <row r="120" spans="7:7" ht="33" customHeight="1" x14ac:dyDescent="0.25"/>
    <row r="121" spans="7:7" ht="35.25" customHeight="1" x14ac:dyDescent="0.25"/>
    <row r="122" spans="7:7" ht="24.75" customHeight="1" x14ac:dyDescent="0.25"/>
    <row r="123" spans="7:7" ht="19.5" customHeight="1" x14ac:dyDescent="0.25"/>
    <row r="124" spans="7:7" ht="19.5" customHeight="1" x14ac:dyDescent="0.25"/>
    <row r="125" spans="7:7" ht="25.5" customHeight="1" x14ac:dyDescent="0.25"/>
    <row r="126" spans="7:7" ht="25.5" customHeight="1" x14ac:dyDescent="0.25"/>
    <row r="127" spans="7:7" ht="24" customHeight="1" x14ac:dyDescent="0.25"/>
    <row r="128" spans="7:7" ht="24" customHeight="1" x14ac:dyDescent="0.25"/>
    <row r="129" ht="19.5" customHeight="1" x14ac:dyDescent="0.25"/>
    <row r="130" ht="19.5" customHeight="1" x14ac:dyDescent="0.25"/>
    <row r="131" ht="25.5" customHeight="1" x14ac:dyDescent="0.25"/>
    <row r="132" ht="25.5" customHeight="1" x14ac:dyDescent="0.25"/>
    <row r="133" ht="31.5" customHeight="1" x14ac:dyDescent="0.25"/>
    <row r="134" ht="31.5" customHeight="1" x14ac:dyDescent="0.25"/>
    <row r="135" ht="28.5" customHeight="1" x14ac:dyDescent="0.25"/>
    <row r="136" ht="22.5" customHeight="1" x14ac:dyDescent="0.25"/>
    <row r="137" ht="26.25" customHeight="1" x14ac:dyDescent="0.25"/>
    <row r="138" ht="26.25" customHeight="1" x14ac:dyDescent="0.25"/>
    <row r="139" ht="21.75" customHeight="1" x14ac:dyDescent="0.25"/>
    <row r="141" ht="33" customHeight="1" x14ac:dyDescent="0.25"/>
    <row r="142" ht="33" customHeight="1" x14ac:dyDescent="0.25"/>
    <row r="143" ht="26.25" customHeight="1" x14ac:dyDescent="0.25"/>
    <row r="145" ht="26.25" customHeight="1" x14ac:dyDescent="0.25"/>
    <row r="147" ht="33" customHeight="1" x14ac:dyDescent="0.25"/>
    <row r="149" ht="26.25" customHeight="1" x14ac:dyDescent="0.25"/>
    <row r="150" ht="13.5" customHeight="1" x14ac:dyDescent="0.25"/>
    <row r="151" ht="32.25" customHeight="1" x14ac:dyDescent="0.25"/>
    <row r="152" ht="15" customHeight="1" x14ac:dyDescent="0.25"/>
    <row r="153" ht="47.25" customHeight="1" x14ac:dyDescent="0.25"/>
    <row r="154" ht="26.25" customHeight="1" x14ac:dyDescent="0.25"/>
    <row r="155" ht="59.25" customHeight="1" x14ac:dyDescent="0.25"/>
    <row r="156" ht="24" customHeight="1" x14ac:dyDescent="0.25"/>
    <row r="157" ht="36" customHeight="1" x14ac:dyDescent="0.25"/>
    <row r="158" ht="23.25" customHeight="1" x14ac:dyDescent="0.25"/>
    <row r="159" ht="60.95" customHeight="1" x14ac:dyDescent="0.25"/>
    <row r="160" ht="21" customHeight="1" x14ac:dyDescent="0.25"/>
    <row r="161" ht="28.5" customHeight="1" x14ac:dyDescent="0.25"/>
    <row r="162" ht="28.5" customHeight="1" x14ac:dyDescent="0.25"/>
    <row r="163" ht="29.25" customHeight="1" x14ac:dyDescent="0.25"/>
    <row r="164" ht="29.25" customHeight="1" x14ac:dyDescent="0.25"/>
    <row r="165" ht="60.95" customHeight="1" x14ac:dyDescent="0.25"/>
    <row r="166" ht="34.5" customHeight="1" x14ac:dyDescent="0.25"/>
    <row r="167" ht="30" customHeight="1" x14ac:dyDescent="0.25"/>
    <row r="168" ht="30" customHeight="1" x14ac:dyDescent="0.25"/>
    <row r="169" ht="23.25" customHeight="1" x14ac:dyDescent="0.25"/>
    <row r="170" ht="27.75" customHeight="1" x14ac:dyDescent="0.25"/>
    <row r="171" ht="40.5" customHeight="1" x14ac:dyDescent="0.25"/>
    <row r="172" ht="27.75" customHeight="1" x14ac:dyDescent="0.25"/>
    <row r="173" ht="46.5" customHeight="1" x14ac:dyDescent="0.25"/>
    <row r="174" ht="26.25" customHeight="1" x14ac:dyDescent="0.25"/>
    <row r="175" ht="46.5" customHeight="1" x14ac:dyDescent="0.25"/>
    <row r="176" ht="40.5" customHeight="1" x14ac:dyDescent="0.25"/>
    <row r="177" ht="35.25" customHeight="1" x14ac:dyDescent="0.25"/>
    <row r="178" ht="40.5" customHeight="1" x14ac:dyDescent="0.25"/>
    <row r="179" ht="20.25" customHeight="1" x14ac:dyDescent="0.25"/>
    <row r="180" ht="20.25" customHeight="1" x14ac:dyDescent="0.25"/>
    <row r="181" ht="20.25" customHeight="1" x14ac:dyDescent="0.25"/>
    <row r="182" ht="40.5" customHeight="1" x14ac:dyDescent="0.25"/>
    <row r="183" ht="28.5" customHeight="1" x14ac:dyDescent="0.25"/>
    <row r="184" ht="45" customHeight="1" x14ac:dyDescent="0.25"/>
    <row r="185" ht="37.5" customHeight="1" x14ac:dyDescent="0.25"/>
    <row r="186" ht="23.25" customHeight="1" x14ac:dyDescent="0.25"/>
    <row r="187" ht="23.25" customHeight="1" x14ac:dyDescent="0.25"/>
    <row r="188" ht="23.25" customHeight="1" x14ac:dyDescent="0.25"/>
    <row r="213" spans="4:5" x14ac:dyDescent="0.25">
      <c r="D213" s="179"/>
      <c r="E213" s="179"/>
    </row>
  </sheetData>
  <protectedRanges>
    <protectedRange sqref="E21 E25:E27 E36 E40:E43 E46 E50:E57 E61:E62 E69 E73:E86 E89 E94:E100 E103:E106 D103:D106 D94:D100 D89:D92 D73:D86 D68:D71 D61:D62 D50:D57 D46 D40:D43 D36 D25:D27 D21 E71 E91:E92 E29:E33 D29:D33" name="Oblast1"/>
    <protectedRange sqref="E68" name="Oblast1_1"/>
    <protectedRange sqref="E70" name="Oblast1_2"/>
    <protectedRange sqref="E90" name="Oblast1_3"/>
    <protectedRange sqref="E28" name="Oblast2"/>
    <protectedRange sqref="D28" name="Oblast1_1_1"/>
  </protectedRanges>
  <mergeCells count="5">
    <mergeCell ref="C11:F11"/>
    <mergeCell ref="C12:F12"/>
    <mergeCell ref="C108:F108"/>
    <mergeCell ref="C109:E109"/>
    <mergeCell ref="C14:F14"/>
  </mergeCells>
  <dataValidations count="1">
    <dataValidation type="decimal" operator="greaterThanOrEqual" allowBlank="1" showInputMessage="1" showErrorMessage="1" sqref="D46 D21 D103:D106 D36 D40:D43 D50:D57 D61:D62 D68:D71 D73:D86 D89:D92 D94:D100 D25:D33" xr:uid="{00000000-0002-0000-0600-000000000000}">
      <formula1>0</formula1>
    </dataValidation>
  </dataValidations>
  <pageMargins left="0.70866141732283472" right="0.70866141732283472" top="0.78740157480314965" bottom="0.78740157480314965" header="0.31496062992125984" footer="0.31496062992125984"/>
  <pageSetup paperSize="9"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BDD8-0736-492E-8FE9-954C11F4E172}">
  <sheetPr>
    <tabColor rgb="FF99FF33"/>
  </sheetPr>
  <dimension ref="B1:BA207"/>
  <sheetViews>
    <sheetView showGridLines="0" zoomScale="60" zoomScaleNormal="60" workbookViewId="0">
      <pane ySplit="3" topLeftCell="A4" activePane="bottomLeft" state="frozen"/>
      <selection pane="bottomLeft" activeCell="H24" sqref="H24"/>
    </sheetView>
  </sheetViews>
  <sheetFormatPr defaultColWidth="9.140625" defaultRowHeight="15" x14ac:dyDescent="0.25"/>
  <cols>
    <col min="2" max="2" width="6.42578125" customWidth="1"/>
    <col min="3" max="3" width="7" customWidth="1"/>
    <col min="4" max="4" width="50.28515625" customWidth="1"/>
    <col min="5" max="5" width="33.140625" customWidth="1"/>
    <col min="6" max="6" width="64.140625" customWidth="1"/>
    <col min="7" max="7" width="12.85546875" customWidth="1"/>
    <col min="8" max="8" width="63.5703125" customWidth="1"/>
    <col min="9" max="9" width="28" bestFit="1" customWidth="1"/>
    <col min="10" max="10" width="46.42578125" customWidth="1"/>
    <col min="11" max="11" width="2.42578125" customWidth="1"/>
  </cols>
  <sheetData>
    <row r="1" spans="2:53" ht="15.75" thickTop="1" x14ac:dyDescent="0.25">
      <c r="B1" s="37"/>
      <c r="C1" s="38"/>
      <c r="D1" s="38"/>
      <c r="E1" s="38"/>
      <c r="F1" s="38"/>
      <c r="G1" s="41"/>
      <c r="H1" s="38"/>
      <c r="I1" s="38"/>
      <c r="J1" s="38"/>
      <c r="K1" s="38"/>
      <c r="L1" s="39"/>
      <c r="AQ1" s="36"/>
      <c r="AZ1" s="1"/>
      <c r="BA1" s="1"/>
    </row>
    <row r="2" spans="2:53" x14ac:dyDescent="0.25">
      <c r="B2" s="40"/>
      <c r="C2" s="41"/>
      <c r="D2" s="41"/>
      <c r="E2" s="41"/>
      <c r="F2" s="41"/>
      <c r="G2" s="41"/>
      <c r="H2" s="41"/>
      <c r="I2" s="41"/>
      <c r="J2" s="41"/>
      <c r="K2" s="41"/>
      <c r="L2" s="42"/>
      <c r="AQ2" s="36"/>
    </row>
    <row r="3" spans="2:53" x14ac:dyDescent="0.25">
      <c r="B3" s="40"/>
      <c r="C3" s="41"/>
      <c r="D3" s="41"/>
      <c r="E3" s="41"/>
      <c r="F3" s="41"/>
      <c r="G3" s="41"/>
      <c r="H3" s="41"/>
      <c r="I3" s="41"/>
      <c r="J3" s="41"/>
      <c r="K3" s="41"/>
      <c r="L3" s="42"/>
      <c r="AQ3" s="36"/>
    </row>
    <row r="4" spans="2:53" x14ac:dyDescent="0.25">
      <c r="B4" s="40"/>
      <c r="C4" s="41"/>
      <c r="D4" s="41"/>
      <c r="E4" s="41"/>
      <c r="F4" s="41"/>
      <c r="G4" s="41"/>
      <c r="H4" s="41"/>
      <c r="I4" s="41"/>
      <c r="J4" s="41"/>
      <c r="K4" s="41"/>
      <c r="L4" s="42"/>
      <c r="AQ4" s="36"/>
    </row>
    <row r="5" spans="2:53" x14ac:dyDescent="0.25">
      <c r="B5" s="40"/>
      <c r="C5" s="41"/>
      <c r="D5" s="41"/>
      <c r="E5" s="41"/>
      <c r="F5" s="41"/>
      <c r="G5" s="41"/>
      <c r="H5" s="41"/>
      <c r="I5" s="41"/>
      <c r="J5" s="41"/>
      <c r="K5" s="41"/>
      <c r="L5" s="42"/>
      <c r="AQ5" s="36"/>
    </row>
    <row r="6" spans="2:53" ht="18.75" x14ac:dyDescent="0.3">
      <c r="B6" s="40"/>
      <c r="C6" s="327" t="s">
        <v>279</v>
      </c>
      <c r="D6" s="327"/>
      <c r="E6" s="327"/>
      <c r="F6" s="327"/>
      <c r="G6" s="327"/>
      <c r="H6" s="327"/>
      <c r="I6" s="327"/>
      <c r="J6" s="327"/>
      <c r="K6" s="327"/>
      <c r="L6" s="328"/>
      <c r="AQ6" s="36"/>
    </row>
    <row r="7" spans="2:53" ht="21" x14ac:dyDescent="0.35">
      <c r="B7" s="40"/>
      <c r="C7" s="41"/>
      <c r="D7" s="41"/>
      <c r="E7" s="41"/>
      <c r="F7" s="41"/>
      <c r="G7" s="41"/>
      <c r="H7" s="46"/>
      <c r="I7" s="46"/>
      <c r="J7" s="131"/>
      <c r="K7" s="41"/>
      <c r="L7" s="42"/>
      <c r="AQ7" s="6"/>
    </row>
    <row r="8" spans="2:53" ht="21" x14ac:dyDescent="0.35">
      <c r="B8" s="40"/>
      <c r="C8" s="329" t="s">
        <v>288</v>
      </c>
      <c r="D8" s="329"/>
      <c r="E8" s="329"/>
      <c r="F8" s="329"/>
      <c r="G8" s="329"/>
      <c r="H8" s="329"/>
      <c r="I8" s="329"/>
      <c r="J8" s="329"/>
      <c r="K8" s="329"/>
      <c r="L8" s="330"/>
    </row>
    <row r="9" spans="2:53" ht="15.75" x14ac:dyDescent="0.25">
      <c r="B9" s="40"/>
      <c r="C9" s="41"/>
      <c r="D9" s="41"/>
      <c r="E9" s="41"/>
      <c r="F9" s="41"/>
      <c r="G9" s="41"/>
      <c r="H9" s="48"/>
      <c r="I9" s="48"/>
      <c r="J9" s="47"/>
      <c r="K9" s="132"/>
      <c r="L9" s="42"/>
    </row>
    <row r="10" spans="2:53" ht="18.75" customHeight="1" x14ac:dyDescent="0.25">
      <c r="B10" s="40"/>
      <c r="C10" s="48"/>
      <c r="D10" s="48"/>
      <c r="E10" s="48"/>
      <c r="F10" s="48"/>
      <c r="G10" s="41"/>
      <c r="H10" s="41"/>
      <c r="I10" s="41"/>
      <c r="J10" s="41"/>
      <c r="K10" s="41"/>
      <c r="L10" s="42"/>
    </row>
    <row r="11" spans="2:53" ht="61.5" customHeight="1" x14ac:dyDescent="0.25">
      <c r="B11" s="40"/>
      <c r="C11" s="269"/>
      <c r="D11" s="269"/>
      <c r="E11" s="314" t="s">
        <v>224</v>
      </c>
      <c r="F11" s="314"/>
      <c r="G11" s="314"/>
      <c r="H11" s="314"/>
      <c r="I11" s="314"/>
      <c r="J11" s="41"/>
      <c r="K11" s="41"/>
      <c r="L11" s="42"/>
    </row>
    <row r="12" spans="2:53" ht="29.25" customHeight="1" x14ac:dyDescent="0.25">
      <c r="B12" s="40"/>
      <c r="C12" s="8"/>
      <c r="D12" s="269"/>
      <c r="E12" s="314" t="s">
        <v>225</v>
      </c>
      <c r="F12" s="314"/>
      <c r="G12" s="314"/>
      <c r="H12" s="314"/>
      <c r="I12" s="314"/>
      <c r="J12" s="41"/>
      <c r="K12" s="41"/>
      <c r="L12" s="42"/>
    </row>
    <row r="13" spans="2:53" ht="58.5" customHeight="1" thickBot="1" x14ac:dyDescent="0.35">
      <c r="B13" s="40"/>
      <c r="C13" s="334" t="s">
        <v>226</v>
      </c>
      <c r="D13" s="334"/>
      <c r="E13" s="334"/>
      <c r="F13" s="334"/>
      <c r="G13" s="334"/>
      <c r="H13" s="334"/>
      <c r="I13" s="334"/>
      <c r="J13" s="334"/>
      <c r="K13" s="41"/>
      <c r="L13" s="42"/>
    </row>
    <row r="14" spans="2:53" ht="96.75" customHeight="1" thickBot="1" x14ac:dyDescent="0.35">
      <c r="B14" s="40"/>
      <c r="C14" s="248"/>
      <c r="D14" s="270" t="s">
        <v>227</v>
      </c>
      <c r="E14" s="331"/>
      <c r="F14" s="332"/>
      <c r="G14" s="332"/>
      <c r="H14" s="332"/>
      <c r="I14" s="332"/>
      <c r="J14" s="333"/>
      <c r="K14" s="41"/>
      <c r="L14" s="42"/>
    </row>
    <row r="15" spans="2:53" ht="93" customHeight="1" thickBot="1" x14ac:dyDescent="0.35">
      <c r="B15" s="40"/>
      <c r="C15" s="248"/>
      <c r="D15" s="314" t="s">
        <v>228</v>
      </c>
      <c r="E15" s="314"/>
      <c r="F15" s="314"/>
      <c r="G15" s="41"/>
      <c r="H15" s="314" t="s">
        <v>229</v>
      </c>
      <c r="I15" s="314"/>
      <c r="J15" s="314"/>
      <c r="K15" s="41"/>
      <c r="L15" s="42"/>
    </row>
    <row r="16" spans="2:53" ht="91.5" customHeight="1" thickBot="1" x14ac:dyDescent="0.35">
      <c r="B16" s="40"/>
      <c r="C16" s="50"/>
      <c r="D16" s="53" t="s">
        <v>289</v>
      </c>
      <c r="E16" s="231">
        <f>E20+E22+E23+E24+E25+E26+E27+E28+E29+E33+E34+E35+E36+E50+E52+E53+E54+E55+E56+E60+E61+E62+E66+E67+E68+E69+E70+E71+E75+E76+E77+E78+E79+E83+E84+E85+E88+E89+E90+E91+E92</f>
        <v>0</v>
      </c>
      <c r="F16" s="51"/>
      <c r="G16" s="268"/>
      <c r="H16" s="275" t="s">
        <v>290</v>
      </c>
      <c r="I16" s="231">
        <f>I20+I28+I29+I30+I31+I32+I35+I39+I40+I41+I42+I45+I49+I50+I51+I52+I53+I54+I56+I60+I61+I65+I86+I97+I98+I99+I102+I103+I104+I105+I55+I27+I26+I25+I24</f>
        <v>0</v>
      </c>
      <c r="J16" s="134"/>
      <c r="K16" s="136"/>
      <c r="L16" s="42"/>
    </row>
    <row r="17" spans="2:12" ht="53.25" customHeight="1" thickBot="1" x14ac:dyDescent="0.35">
      <c r="B17" s="40"/>
      <c r="C17" s="50"/>
      <c r="D17" s="54"/>
      <c r="E17" s="8"/>
      <c r="F17" s="51"/>
      <c r="G17" s="268"/>
      <c r="H17" s="137"/>
      <c r="I17" s="8"/>
      <c r="J17" s="134"/>
      <c r="K17" s="136"/>
      <c r="L17" s="42"/>
    </row>
    <row r="18" spans="2:12" ht="123.75" customHeight="1" x14ac:dyDescent="0.3">
      <c r="B18" s="40"/>
      <c r="C18" s="55"/>
      <c r="D18" s="56" t="s">
        <v>70</v>
      </c>
      <c r="E18" s="57" t="s">
        <v>71</v>
      </c>
      <c r="F18" s="254" t="s">
        <v>58</v>
      </c>
      <c r="G18" s="271"/>
      <c r="H18" s="141" t="s">
        <v>70</v>
      </c>
      <c r="I18" s="142" t="s">
        <v>83</v>
      </c>
      <c r="J18" s="58" t="s">
        <v>58</v>
      </c>
      <c r="K18" s="136"/>
      <c r="L18" s="42"/>
    </row>
    <row r="19" spans="2:12" ht="60" customHeight="1" x14ac:dyDescent="0.3">
      <c r="B19" s="40"/>
      <c r="C19" s="50"/>
      <c r="D19" s="59" t="s">
        <v>230</v>
      </c>
      <c r="E19" s="60">
        <f>SUM(E20:E29)</f>
        <v>0</v>
      </c>
      <c r="F19" s="61"/>
      <c r="G19" s="271"/>
      <c r="H19" s="59" t="s">
        <v>151</v>
      </c>
      <c r="I19" s="60">
        <f>I20+I28+I29+I30+I31+I32+I21</f>
        <v>0</v>
      </c>
      <c r="J19" s="62"/>
      <c r="K19" s="132"/>
      <c r="L19" s="42"/>
    </row>
    <row r="20" spans="2:12" ht="30.75" customHeight="1" x14ac:dyDescent="0.3">
      <c r="B20" s="40"/>
      <c r="C20" s="50"/>
      <c r="D20" s="63" t="s">
        <v>73</v>
      </c>
      <c r="E20" s="317"/>
      <c r="F20" s="325"/>
      <c r="G20" s="271"/>
      <c r="H20" s="143" t="s">
        <v>152</v>
      </c>
      <c r="I20" s="220"/>
      <c r="J20" s="232"/>
      <c r="K20" s="132"/>
      <c r="L20" s="42"/>
    </row>
    <row r="21" spans="2:12" ht="62.25" customHeight="1" x14ac:dyDescent="0.3">
      <c r="B21" s="40"/>
      <c r="C21" s="50"/>
      <c r="D21" s="64" t="s">
        <v>74</v>
      </c>
      <c r="E21" s="318"/>
      <c r="F21" s="326"/>
      <c r="G21" s="271"/>
      <c r="H21" s="145" t="s">
        <v>153</v>
      </c>
      <c r="I21" s="146">
        <f>I22</f>
        <v>0</v>
      </c>
      <c r="J21" s="62"/>
      <c r="K21" s="41"/>
      <c r="L21" s="42"/>
    </row>
    <row r="22" spans="2:12" ht="60" customHeight="1" x14ac:dyDescent="0.3">
      <c r="B22" s="40"/>
      <c r="C22" s="50"/>
      <c r="D22" s="65" t="s">
        <v>75</v>
      </c>
      <c r="E22" s="66"/>
      <c r="F22" s="255"/>
      <c r="G22" s="271"/>
      <c r="H22" s="145" t="s">
        <v>154</v>
      </c>
      <c r="I22" s="146">
        <f>I23+I27</f>
        <v>0</v>
      </c>
      <c r="J22" s="62"/>
      <c r="K22" s="41"/>
      <c r="L22" s="42"/>
    </row>
    <row r="23" spans="2:12" ht="60" customHeight="1" x14ac:dyDescent="0.3">
      <c r="B23" s="40"/>
      <c r="C23" s="50"/>
      <c r="D23" s="68" t="s">
        <v>76</v>
      </c>
      <c r="E23" s="66"/>
      <c r="F23" s="256"/>
      <c r="G23" s="274"/>
      <c r="H23" s="264" t="s">
        <v>155</v>
      </c>
      <c r="I23" s="146">
        <f>I24+I25+I26</f>
        <v>0</v>
      </c>
      <c r="J23" s="62"/>
      <c r="K23" s="41"/>
      <c r="L23" s="42"/>
    </row>
    <row r="24" spans="2:12" ht="60" customHeight="1" x14ac:dyDescent="0.3">
      <c r="B24" s="40"/>
      <c r="C24" s="50"/>
      <c r="D24" s="68" t="s">
        <v>77</v>
      </c>
      <c r="E24" s="66"/>
      <c r="F24" s="256"/>
      <c r="G24" s="271"/>
      <c r="H24" s="154" t="s">
        <v>156</v>
      </c>
      <c r="I24" s="220"/>
      <c r="J24" s="144"/>
      <c r="K24" s="41"/>
      <c r="L24" s="42"/>
    </row>
    <row r="25" spans="2:12" ht="60" customHeight="1" x14ac:dyDescent="0.3">
      <c r="B25" s="40"/>
      <c r="C25" s="50"/>
      <c r="D25" s="65" t="s">
        <v>78</v>
      </c>
      <c r="E25" s="66"/>
      <c r="F25" s="256"/>
      <c r="G25" s="271"/>
      <c r="H25" s="143" t="s">
        <v>157</v>
      </c>
      <c r="I25" s="220"/>
      <c r="J25" s="144"/>
      <c r="K25" s="41"/>
      <c r="L25" s="42"/>
    </row>
    <row r="26" spans="2:12" ht="60" customHeight="1" x14ac:dyDescent="0.25">
      <c r="B26" s="40"/>
      <c r="C26" s="50"/>
      <c r="D26" s="68" t="s">
        <v>79</v>
      </c>
      <c r="E26" s="66"/>
      <c r="F26" s="256"/>
      <c r="G26" s="273"/>
      <c r="H26" s="263" t="s">
        <v>158</v>
      </c>
      <c r="I26" s="220"/>
      <c r="J26" s="144"/>
      <c r="K26" s="41"/>
      <c r="L26" s="42"/>
    </row>
    <row r="27" spans="2:12" ht="60" customHeight="1" x14ac:dyDescent="0.25">
      <c r="B27" s="40"/>
      <c r="C27" s="50"/>
      <c r="D27" s="70" t="s">
        <v>80</v>
      </c>
      <c r="E27" s="66"/>
      <c r="F27" s="256"/>
      <c r="G27" s="276"/>
      <c r="H27" s="143" t="s">
        <v>159</v>
      </c>
      <c r="I27" s="220"/>
      <c r="J27" s="144"/>
      <c r="K27" s="41"/>
      <c r="L27" s="42"/>
    </row>
    <row r="28" spans="2:12" ht="60" customHeight="1" x14ac:dyDescent="0.25">
      <c r="B28" s="40"/>
      <c r="C28" s="50"/>
      <c r="D28" s="70" t="s">
        <v>81</v>
      </c>
      <c r="E28" s="66"/>
      <c r="F28" s="256"/>
      <c r="G28" s="276"/>
      <c r="H28" s="143" t="s">
        <v>160</v>
      </c>
      <c r="I28" s="220"/>
      <c r="J28" s="144"/>
      <c r="K28" s="41"/>
      <c r="L28" s="42"/>
    </row>
    <row r="29" spans="2:12" ht="60" customHeight="1" thickBot="1" x14ac:dyDescent="0.3">
      <c r="B29" s="40"/>
      <c r="C29" s="50"/>
      <c r="D29" s="286" t="s">
        <v>82</v>
      </c>
      <c r="E29" s="240"/>
      <c r="F29" s="257"/>
      <c r="G29" s="276"/>
      <c r="H29" s="143" t="s">
        <v>161</v>
      </c>
      <c r="I29" s="220"/>
      <c r="J29" s="144"/>
      <c r="K29" s="41"/>
      <c r="L29" s="42"/>
    </row>
    <row r="30" spans="2:12" ht="45.75" customHeight="1" thickBot="1" x14ac:dyDescent="0.3">
      <c r="B30" s="40"/>
      <c r="C30" s="50"/>
      <c r="D30" s="74"/>
      <c r="E30" s="74"/>
      <c r="F30" s="75"/>
      <c r="G30" s="41"/>
      <c r="H30" s="143" t="s">
        <v>162</v>
      </c>
      <c r="I30" s="220"/>
      <c r="J30" s="144"/>
      <c r="K30" s="41"/>
      <c r="L30" s="42"/>
    </row>
    <row r="31" spans="2:12" ht="129" customHeight="1" x14ac:dyDescent="0.25">
      <c r="B31" s="40"/>
      <c r="C31" s="50"/>
      <c r="D31" s="76" t="s">
        <v>70</v>
      </c>
      <c r="E31" s="77" t="s">
        <v>83</v>
      </c>
      <c r="F31" s="254" t="s">
        <v>58</v>
      </c>
      <c r="G31" s="273"/>
      <c r="H31" s="143" t="s">
        <v>163</v>
      </c>
      <c r="I31" s="220"/>
      <c r="J31" s="144"/>
      <c r="K31" s="41"/>
      <c r="L31" s="42"/>
    </row>
    <row r="32" spans="2:12" ht="60" customHeight="1" thickBot="1" x14ac:dyDescent="0.3">
      <c r="B32" s="40"/>
      <c r="C32" s="50"/>
      <c r="D32" s="59" t="s">
        <v>84</v>
      </c>
      <c r="E32" s="60">
        <f>SUM(E33:E36)</f>
        <v>0</v>
      </c>
      <c r="F32" s="61"/>
      <c r="G32" s="273"/>
      <c r="H32" s="287" t="s">
        <v>164</v>
      </c>
      <c r="I32" s="220"/>
      <c r="J32" s="144"/>
      <c r="K32" s="41"/>
      <c r="L32" s="42"/>
    </row>
    <row r="33" spans="2:12" ht="60" customHeight="1" thickBot="1" x14ac:dyDescent="0.3">
      <c r="B33" s="40"/>
      <c r="C33" s="50"/>
      <c r="D33" s="78" t="s">
        <v>85</v>
      </c>
      <c r="E33" s="66"/>
      <c r="F33" s="69"/>
      <c r="G33" s="41"/>
      <c r="H33" s="147"/>
      <c r="I33" s="147"/>
      <c r="J33" s="147"/>
      <c r="K33" s="41"/>
      <c r="L33" s="42"/>
    </row>
    <row r="34" spans="2:12" ht="60" customHeight="1" x14ac:dyDescent="0.25">
      <c r="B34" s="40"/>
      <c r="C34" s="50"/>
      <c r="D34" s="78" t="s">
        <v>86</v>
      </c>
      <c r="E34" s="66"/>
      <c r="F34" s="256"/>
      <c r="G34" s="276"/>
      <c r="H34" s="141" t="s">
        <v>70</v>
      </c>
      <c r="I34" s="142" t="s">
        <v>83</v>
      </c>
      <c r="J34" s="58" t="s">
        <v>58</v>
      </c>
      <c r="K34" s="41"/>
      <c r="L34" s="42"/>
    </row>
    <row r="35" spans="2:12" ht="60" customHeight="1" thickBot="1" x14ac:dyDescent="0.3">
      <c r="B35" s="40"/>
      <c r="C35" s="50"/>
      <c r="D35" s="78" t="s">
        <v>87</v>
      </c>
      <c r="E35" s="66"/>
      <c r="F35" s="256"/>
      <c r="G35" s="276"/>
      <c r="H35" s="148" t="s">
        <v>165</v>
      </c>
      <c r="I35" s="149"/>
      <c r="J35" s="150"/>
      <c r="K35" s="41"/>
      <c r="L35" s="42"/>
    </row>
    <row r="36" spans="2:12" ht="60" customHeight="1" thickBot="1" x14ac:dyDescent="0.3">
      <c r="B36" s="40"/>
      <c r="C36" s="50"/>
      <c r="D36" s="80" t="s">
        <v>88</v>
      </c>
      <c r="E36" s="81">
        <f>E37+E38+E39+E40+E41+E42+E43+E44+E45+E46</f>
        <v>0</v>
      </c>
      <c r="F36" s="61"/>
      <c r="G36" s="276"/>
      <c r="H36" s="151"/>
      <c r="I36" s="152"/>
      <c r="J36" s="147"/>
      <c r="K36" s="41"/>
      <c r="L36" s="42"/>
    </row>
    <row r="37" spans="2:12" ht="60" customHeight="1" x14ac:dyDescent="0.25">
      <c r="B37" s="40"/>
      <c r="C37" s="50"/>
      <c r="D37" s="78" t="s">
        <v>89</v>
      </c>
      <c r="E37" s="66"/>
      <c r="F37" s="69"/>
      <c r="G37" s="41"/>
      <c r="H37" s="141" t="s">
        <v>70</v>
      </c>
      <c r="I37" s="142" t="s">
        <v>83</v>
      </c>
      <c r="J37" s="58" t="s">
        <v>58</v>
      </c>
      <c r="K37" s="41"/>
      <c r="L37" s="42"/>
    </row>
    <row r="38" spans="2:12" ht="60" customHeight="1" x14ac:dyDescent="0.25">
      <c r="B38" s="40"/>
      <c r="C38" s="50"/>
      <c r="D38" s="78" t="s">
        <v>90</v>
      </c>
      <c r="E38" s="66"/>
      <c r="F38" s="256"/>
      <c r="G38" s="273"/>
      <c r="H38" s="59" t="s">
        <v>166</v>
      </c>
      <c r="I38" s="60">
        <f>SUM(I39:I42)</f>
        <v>0</v>
      </c>
      <c r="J38" s="62"/>
      <c r="K38" s="41"/>
      <c r="L38" s="42"/>
    </row>
    <row r="39" spans="2:12" ht="60" customHeight="1" x14ac:dyDescent="0.25">
      <c r="B39" s="40"/>
      <c r="C39" s="50"/>
      <c r="D39" s="78" t="s">
        <v>91</v>
      </c>
      <c r="E39" s="66"/>
      <c r="F39" s="256"/>
      <c r="G39" s="276"/>
      <c r="H39" s="143" t="s">
        <v>167</v>
      </c>
      <c r="I39" s="220"/>
      <c r="J39" s="144"/>
      <c r="K39" s="41"/>
      <c r="L39" s="42"/>
    </row>
    <row r="40" spans="2:12" ht="60" customHeight="1" x14ac:dyDescent="0.25">
      <c r="B40" s="40"/>
      <c r="C40" s="50"/>
      <c r="D40" s="78" t="s">
        <v>92</v>
      </c>
      <c r="E40" s="66"/>
      <c r="F40" s="256"/>
      <c r="G40" s="276"/>
      <c r="H40" s="143" t="s">
        <v>168</v>
      </c>
      <c r="I40" s="220"/>
      <c r="J40" s="144"/>
      <c r="K40" s="41"/>
      <c r="L40" s="42"/>
    </row>
    <row r="41" spans="2:12" ht="60" customHeight="1" x14ac:dyDescent="0.25">
      <c r="B41" s="40"/>
      <c r="C41" s="50"/>
      <c r="D41" s="78" t="s">
        <v>93</v>
      </c>
      <c r="E41" s="66"/>
      <c r="F41" s="256"/>
      <c r="G41" s="276"/>
      <c r="H41" s="143" t="s">
        <v>169</v>
      </c>
      <c r="I41" s="220"/>
      <c r="J41" s="144"/>
      <c r="K41" s="41"/>
      <c r="L41" s="42"/>
    </row>
    <row r="42" spans="2:12" ht="60" customHeight="1" thickBot="1" x14ac:dyDescent="0.3">
      <c r="B42" s="40"/>
      <c r="C42" s="50"/>
      <c r="D42" s="83" t="s">
        <v>94</v>
      </c>
      <c r="E42" s="66"/>
      <c r="F42" s="255"/>
      <c r="G42" s="276"/>
      <c r="H42" s="148" t="s">
        <v>170</v>
      </c>
      <c r="I42" s="220"/>
      <c r="J42" s="144"/>
      <c r="K42" s="41"/>
      <c r="L42" s="42"/>
    </row>
    <row r="43" spans="2:12" ht="60" customHeight="1" thickBot="1" x14ac:dyDescent="0.3">
      <c r="B43" s="40"/>
      <c r="C43" s="50"/>
      <c r="D43" s="83" t="s">
        <v>95</v>
      </c>
      <c r="E43" s="66"/>
      <c r="F43" s="256"/>
      <c r="G43" s="276"/>
      <c r="H43" s="151"/>
      <c r="I43" s="152"/>
      <c r="J43" s="147"/>
      <c r="K43" s="41"/>
      <c r="L43" s="42"/>
    </row>
    <row r="44" spans="2:12" ht="60" customHeight="1" x14ac:dyDescent="0.25">
      <c r="B44" s="40"/>
      <c r="C44" s="50"/>
      <c r="D44" s="78" t="s">
        <v>96</v>
      </c>
      <c r="E44" s="66"/>
      <c r="F44" s="256"/>
      <c r="G44" s="276"/>
      <c r="H44" s="141" t="s">
        <v>70</v>
      </c>
      <c r="I44" s="142" t="s">
        <v>83</v>
      </c>
      <c r="J44" s="58" t="s">
        <v>58</v>
      </c>
      <c r="K44" s="41"/>
      <c r="L44" s="42"/>
    </row>
    <row r="45" spans="2:12" ht="60" customHeight="1" thickBot="1" x14ac:dyDescent="0.3">
      <c r="B45" s="40"/>
      <c r="C45" s="50"/>
      <c r="D45" s="84" t="s">
        <v>97</v>
      </c>
      <c r="E45" s="66"/>
      <c r="F45" s="256"/>
      <c r="G45" s="276"/>
      <c r="H45" s="148" t="s">
        <v>171</v>
      </c>
      <c r="I45" s="149"/>
      <c r="J45" s="153"/>
      <c r="K45" s="41"/>
      <c r="L45" s="42"/>
    </row>
    <row r="46" spans="2:12" ht="60" customHeight="1" thickBot="1" x14ac:dyDescent="0.3">
      <c r="B46" s="40"/>
      <c r="C46" s="50"/>
      <c r="D46" s="86" t="s">
        <v>98</v>
      </c>
      <c r="E46" s="240"/>
      <c r="F46" s="257"/>
      <c r="G46" s="276"/>
      <c r="H46" s="151"/>
      <c r="I46" s="152"/>
      <c r="J46" s="147"/>
      <c r="K46" s="41"/>
      <c r="L46" s="42"/>
    </row>
    <row r="47" spans="2:12" ht="59.25" customHeight="1" thickBot="1" x14ac:dyDescent="0.3">
      <c r="B47" s="40"/>
      <c r="C47" s="50"/>
      <c r="D47" s="88"/>
      <c r="E47" s="89"/>
      <c r="F47" s="90"/>
      <c r="G47" s="41"/>
      <c r="H47" s="141" t="s">
        <v>70</v>
      </c>
      <c r="I47" s="142" t="s">
        <v>83</v>
      </c>
      <c r="J47" s="58" t="s">
        <v>58</v>
      </c>
      <c r="K47" s="41"/>
      <c r="L47" s="42"/>
    </row>
    <row r="48" spans="2:12" ht="116.25" customHeight="1" x14ac:dyDescent="0.25">
      <c r="B48" s="40"/>
      <c r="C48" s="50"/>
      <c r="D48" s="76" t="s">
        <v>70</v>
      </c>
      <c r="E48" s="77" t="s">
        <v>83</v>
      </c>
      <c r="F48" s="254" t="s">
        <v>58</v>
      </c>
      <c r="G48" s="273"/>
      <c r="H48" s="59" t="s">
        <v>172</v>
      </c>
      <c r="I48" s="60">
        <f>SUM(I49:I56)</f>
        <v>0</v>
      </c>
      <c r="J48" s="62"/>
      <c r="K48" s="41"/>
      <c r="L48" s="42"/>
    </row>
    <row r="49" spans="2:12" ht="60" customHeight="1" x14ac:dyDescent="0.25">
      <c r="B49" s="40"/>
      <c r="C49" s="50"/>
      <c r="D49" s="59" t="s">
        <v>99</v>
      </c>
      <c r="E49" s="60">
        <f>SUM(E50:E56)</f>
        <v>0</v>
      </c>
      <c r="F49" s="62"/>
      <c r="G49" s="41"/>
      <c r="H49" s="154" t="s">
        <v>112</v>
      </c>
      <c r="I49" s="220"/>
      <c r="J49" s="144"/>
      <c r="K49" s="41"/>
      <c r="L49" s="42"/>
    </row>
    <row r="50" spans="2:12" ht="60" customHeight="1" x14ac:dyDescent="0.25">
      <c r="B50" s="40"/>
      <c r="C50" s="50"/>
      <c r="D50" s="78" t="s">
        <v>100</v>
      </c>
      <c r="E50" s="66"/>
      <c r="F50" s="256"/>
      <c r="G50" s="273"/>
      <c r="H50" s="143" t="s">
        <v>173</v>
      </c>
      <c r="I50" s="220"/>
      <c r="J50" s="144"/>
      <c r="K50" s="41"/>
      <c r="L50" s="42"/>
    </row>
    <row r="51" spans="2:12" ht="60" customHeight="1" x14ac:dyDescent="0.25">
      <c r="B51" s="40"/>
      <c r="C51" s="50"/>
      <c r="D51" s="59" t="s">
        <v>101</v>
      </c>
      <c r="E51" s="61"/>
      <c r="F51" s="62"/>
      <c r="G51" s="41"/>
      <c r="H51" s="143" t="s">
        <v>174</v>
      </c>
      <c r="I51" s="220"/>
      <c r="J51" s="144"/>
      <c r="K51" s="41"/>
      <c r="L51" s="42"/>
    </row>
    <row r="52" spans="2:12" ht="60" customHeight="1" x14ac:dyDescent="0.25">
      <c r="B52" s="40"/>
      <c r="C52" s="50"/>
      <c r="D52" s="78" t="s">
        <v>102</v>
      </c>
      <c r="E52" s="66"/>
      <c r="F52" s="256"/>
      <c r="G52" s="273"/>
      <c r="H52" s="154" t="s">
        <v>175</v>
      </c>
      <c r="I52" s="220"/>
      <c r="J52" s="144"/>
      <c r="K52" s="41"/>
      <c r="L52" s="42"/>
    </row>
    <row r="53" spans="2:12" ht="60" customHeight="1" x14ac:dyDescent="0.25">
      <c r="B53" s="40"/>
      <c r="C53" s="50"/>
      <c r="D53" s="78" t="s">
        <v>103</v>
      </c>
      <c r="E53" s="66"/>
      <c r="F53" s="69"/>
      <c r="G53" s="41"/>
      <c r="H53" s="154" t="s">
        <v>176</v>
      </c>
      <c r="I53" s="220"/>
      <c r="J53" s="144"/>
      <c r="K53" s="41"/>
      <c r="L53" s="42"/>
    </row>
    <row r="54" spans="2:12" ht="60" customHeight="1" x14ac:dyDescent="0.25">
      <c r="B54" s="40"/>
      <c r="C54" s="50"/>
      <c r="D54" s="78" t="s">
        <v>104</v>
      </c>
      <c r="E54" s="79"/>
      <c r="F54" s="256"/>
      <c r="G54" s="276"/>
      <c r="H54" s="154" t="s">
        <v>177</v>
      </c>
      <c r="I54" s="220"/>
      <c r="J54" s="144"/>
      <c r="K54" s="41"/>
      <c r="L54" s="42"/>
    </row>
    <row r="55" spans="2:12" ht="60" customHeight="1" x14ac:dyDescent="0.25">
      <c r="B55" s="40"/>
      <c r="C55" s="50"/>
      <c r="D55" s="78" t="s">
        <v>105</v>
      </c>
      <c r="E55" s="79"/>
      <c r="F55" s="256"/>
      <c r="G55" s="276"/>
      <c r="H55" s="154" t="s">
        <v>178</v>
      </c>
      <c r="I55" s="220"/>
      <c r="J55" s="144"/>
      <c r="K55" s="41"/>
      <c r="L55" s="42"/>
    </row>
    <row r="56" spans="2:12" ht="60" customHeight="1" thickBot="1" x14ac:dyDescent="0.3">
      <c r="B56" s="40"/>
      <c r="C56" s="50"/>
      <c r="D56" s="86" t="s">
        <v>106</v>
      </c>
      <c r="E56" s="87"/>
      <c r="F56" s="257"/>
      <c r="G56" s="273"/>
      <c r="H56" s="290" t="s">
        <v>179</v>
      </c>
      <c r="I56" s="220"/>
      <c r="J56" s="244"/>
      <c r="K56" s="41"/>
      <c r="L56" s="42"/>
    </row>
    <row r="57" spans="2:12" ht="60.95" customHeight="1" thickBot="1" x14ac:dyDescent="0.3">
      <c r="B57" s="40"/>
      <c r="C57" s="50"/>
      <c r="D57" s="91"/>
      <c r="E57" s="92"/>
      <c r="F57" s="90"/>
      <c r="G57" s="41"/>
      <c r="H57" s="151"/>
      <c r="I57" s="152"/>
      <c r="J57" s="155"/>
      <c r="K57" s="41"/>
      <c r="L57" s="42"/>
    </row>
    <row r="58" spans="2:12" ht="111.75" customHeight="1" x14ac:dyDescent="0.25">
      <c r="B58" s="40"/>
      <c r="C58" s="50"/>
      <c r="D58" s="76" t="s">
        <v>70</v>
      </c>
      <c r="E58" s="77" t="s">
        <v>83</v>
      </c>
      <c r="F58" s="58" t="s">
        <v>58</v>
      </c>
      <c r="G58" s="41"/>
      <c r="H58" s="141" t="s">
        <v>70</v>
      </c>
      <c r="I58" s="142" t="s">
        <v>83</v>
      </c>
      <c r="J58" s="58" t="s">
        <v>58</v>
      </c>
      <c r="K58" s="41"/>
      <c r="L58" s="42"/>
    </row>
    <row r="59" spans="2:12" ht="60" customHeight="1" x14ac:dyDescent="0.25">
      <c r="B59" s="40"/>
      <c r="C59" s="50"/>
      <c r="D59" s="59" t="s">
        <v>107</v>
      </c>
      <c r="E59" s="60">
        <f>SUM(E60:E62)</f>
        <v>0</v>
      </c>
      <c r="F59" s="61"/>
      <c r="G59" s="276"/>
      <c r="H59" s="59" t="s">
        <v>180</v>
      </c>
      <c r="I59" s="60">
        <f>I60+I61</f>
        <v>0</v>
      </c>
      <c r="J59" s="62"/>
      <c r="K59" s="41"/>
      <c r="L59" s="42"/>
    </row>
    <row r="60" spans="2:12" ht="60" customHeight="1" x14ac:dyDescent="0.25">
      <c r="B60" s="40"/>
      <c r="C60" s="50"/>
      <c r="D60" s="78" t="s">
        <v>108</v>
      </c>
      <c r="E60" s="79"/>
      <c r="F60" s="69"/>
      <c r="G60" s="272"/>
      <c r="H60" s="263" t="s">
        <v>181</v>
      </c>
      <c r="I60" s="156"/>
      <c r="J60" s="245"/>
      <c r="K60" s="41"/>
      <c r="L60" s="42"/>
    </row>
    <row r="61" spans="2:12" ht="60" customHeight="1" thickBot="1" x14ac:dyDescent="0.3">
      <c r="B61" s="40"/>
      <c r="C61" s="50"/>
      <c r="D61" s="78" t="s">
        <v>109</v>
      </c>
      <c r="E61" s="79"/>
      <c r="F61" s="256"/>
      <c r="G61" s="273"/>
      <c r="H61" s="288" t="s">
        <v>182</v>
      </c>
      <c r="I61" s="157"/>
      <c r="J61" s="158"/>
      <c r="K61" s="41"/>
      <c r="L61" s="42"/>
    </row>
    <row r="62" spans="2:12" ht="60" customHeight="1" thickBot="1" x14ac:dyDescent="0.3">
      <c r="B62" s="40"/>
      <c r="C62" s="50"/>
      <c r="D62" s="86" t="s">
        <v>110</v>
      </c>
      <c r="E62" s="87"/>
      <c r="F62" s="73"/>
      <c r="G62" s="41"/>
      <c r="H62" s="159"/>
      <c r="I62" s="160"/>
      <c r="J62" s="161"/>
      <c r="K62" s="41"/>
      <c r="L62" s="42"/>
    </row>
    <row r="63" spans="2:12" ht="44.25" customHeight="1" thickBot="1" x14ac:dyDescent="0.3">
      <c r="B63" s="40"/>
      <c r="C63" s="50"/>
      <c r="D63" s="91"/>
      <c r="E63" s="89"/>
      <c r="F63" s="93"/>
      <c r="G63" s="272"/>
      <c r="H63" s="261" t="s">
        <v>70</v>
      </c>
      <c r="I63" s="142" t="s">
        <v>83</v>
      </c>
      <c r="J63" s="58" t="s">
        <v>58</v>
      </c>
      <c r="K63" s="41"/>
      <c r="L63" s="42"/>
    </row>
    <row r="64" spans="2:12" ht="117" customHeight="1" x14ac:dyDescent="0.25">
      <c r="B64" s="40"/>
      <c r="C64" s="50"/>
      <c r="D64" s="76" t="s">
        <v>70</v>
      </c>
      <c r="E64" s="77" t="s">
        <v>83</v>
      </c>
      <c r="F64" s="58" t="s">
        <v>58</v>
      </c>
      <c r="G64" s="272"/>
      <c r="H64" s="262" t="s">
        <v>183</v>
      </c>
      <c r="I64" s="60">
        <f>I65+I86+I97+I98+I99</f>
        <v>0</v>
      </c>
      <c r="J64" s="62"/>
      <c r="K64" s="41"/>
      <c r="L64" s="42"/>
    </row>
    <row r="65" spans="2:12" ht="60" customHeight="1" x14ac:dyDescent="0.25">
      <c r="B65" s="40"/>
      <c r="C65" s="50"/>
      <c r="D65" s="59" t="s">
        <v>111</v>
      </c>
      <c r="E65" s="60">
        <f>SUM(E66:E71)</f>
        <v>0</v>
      </c>
      <c r="F65" s="62"/>
      <c r="G65" s="41"/>
      <c r="H65" s="162" t="s">
        <v>184</v>
      </c>
      <c r="I65" s="146">
        <f>I66+I69+I70+I71</f>
        <v>0</v>
      </c>
      <c r="J65" s="62"/>
      <c r="K65" s="41"/>
      <c r="L65" s="42"/>
    </row>
    <row r="66" spans="2:12" ht="60" customHeight="1" x14ac:dyDescent="0.25">
      <c r="B66" s="40"/>
      <c r="C66" s="50"/>
      <c r="D66" s="83" t="s">
        <v>112</v>
      </c>
      <c r="E66" s="79"/>
      <c r="F66" s="69"/>
      <c r="G66" s="41"/>
      <c r="H66" s="163" t="s">
        <v>185</v>
      </c>
      <c r="I66" s="146">
        <f>+I68+I67</f>
        <v>0</v>
      </c>
      <c r="J66" s="62"/>
      <c r="K66" s="41"/>
      <c r="L66" s="42"/>
    </row>
    <row r="67" spans="2:12" ht="78.75" customHeight="1" x14ac:dyDescent="0.25">
      <c r="B67" s="40"/>
      <c r="C67" s="50"/>
      <c r="D67" s="78" t="s">
        <v>113</v>
      </c>
      <c r="E67" s="79"/>
      <c r="F67" s="256"/>
      <c r="G67" s="273"/>
      <c r="H67" s="154" t="s">
        <v>186</v>
      </c>
      <c r="I67" s="220"/>
      <c r="J67" s="243"/>
      <c r="K67" s="41"/>
      <c r="L67" s="42"/>
    </row>
    <row r="68" spans="2:12" ht="60" customHeight="1" x14ac:dyDescent="0.25">
      <c r="B68" s="40"/>
      <c r="C68" s="50"/>
      <c r="D68" s="78" t="s">
        <v>114</v>
      </c>
      <c r="E68" s="79"/>
      <c r="F68" s="256"/>
      <c r="G68" s="273"/>
      <c r="H68" s="265" t="s">
        <v>232</v>
      </c>
      <c r="I68" s="220"/>
      <c r="J68" s="164"/>
      <c r="K68" s="41"/>
      <c r="L68" s="42"/>
    </row>
    <row r="69" spans="2:12" ht="60" customHeight="1" x14ac:dyDescent="0.25">
      <c r="B69" s="40"/>
      <c r="C69" s="50"/>
      <c r="D69" s="78" t="s">
        <v>115</v>
      </c>
      <c r="E69" s="79"/>
      <c r="F69" s="69"/>
      <c r="G69" s="41"/>
      <c r="H69" s="154" t="s">
        <v>188</v>
      </c>
      <c r="I69" s="220"/>
      <c r="J69" s="243"/>
      <c r="K69" s="41"/>
      <c r="L69" s="42"/>
    </row>
    <row r="70" spans="2:12" ht="60" customHeight="1" x14ac:dyDescent="0.25">
      <c r="B70" s="40"/>
      <c r="C70" s="50"/>
      <c r="D70" s="78" t="s">
        <v>116</v>
      </c>
      <c r="E70" s="79"/>
      <c r="F70" s="69"/>
      <c r="G70" s="41"/>
      <c r="H70" s="143" t="s">
        <v>189</v>
      </c>
      <c r="I70" s="220"/>
      <c r="J70" s="144"/>
      <c r="K70" s="41"/>
      <c r="L70" s="42"/>
    </row>
    <row r="71" spans="2:12" ht="60" customHeight="1" thickBot="1" x14ac:dyDescent="0.3">
      <c r="B71" s="40"/>
      <c r="C71" s="50"/>
      <c r="D71" s="86" t="s">
        <v>146</v>
      </c>
      <c r="E71" s="87"/>
      <c r="F71" s="73"/>
      <c r="G71" s="41"/>
      <c r="H71" s="59" t="s">
        <v>190</v>
      </c>
      <c r="I71" s="60">
        <f>I72+I73+I74+I75+I76+I77+I78+I79+I80+I81+I82+I83+I84+I85</f>
        <v>0</v>
      </c>
      <c r="J71" s="62"/>
      <c r="K71" s="41"/>
      <c r="L71" s="42"/>
    </row>
    <row r="72" spans="2:12" ht="60.95" customHeight="1" thickBot="1" x14ac:dyDescent="0.3">
      <c r="B72" s="40"/>
      <c r="C72" s="50"/>
      <c r="D72" s="91"/>
      <c r="E72" s="89"/>
      <c r="F72" s="90"/>
      <c r="G72" s="41"/>
      <c r="H72" s="165" t="s">
        <v>191</v>
      </c>
      <c r="I72" s="220"/>
      <c r="J72" s="144"/>
      <c r="K72" s="41"/>
      <c r="L72" s="42"/>
    </row>
    <row r="73" spans="2:12" ht="107.25" customHeight="1" x14ac:dyDescent="0.25">
      <c r="B73" s="40"/>
      <c r="C73" s="50"/>
      <c r="D73" s="76" t="s">
        <v>70</v>
      </c>
      <c r="E73" s="77" t="s">
        <v>83</v>
      </c>
      <c r="F73" s="254" t="s">
        <v>58</v>
      </c>
      <c r="G73" s="273"/>
      <c r="H73" s="165" t="s">
        <v>192</v>
      </c>
      <c r="I73" s="220"/>
      <c r="J73" s="144"/>
      <c r="K73" s="41"/>
      <c r="L73" s="42"/>
    </row>
    <row r="74" spans="2:12" ht="60" customHeight="1" x14ac:dyDescent="0.25">
      <c r="B74" s="40"/>
      <c r="C74" s="50"/>
      <c r="D74" s="59" t="s">
        <v>118</v>
      </c>
      <c r="E74" s="60">
        <f>SUM(E75:E79)</f>
        <v>0</v>
      </c>
      <c r="F74" s="61"/>
      <c r="G74" s="273"/>
      <c r="H74" s="165" t="s">
        <v>193</v>
      </c>
      <c r="I74" s="220"/>
      <c r="J74" s="144"/>
      <c r="K74" s="41"/>
      <c r="L74" s="42"/>
    </row>
    <row r="75" spans="2:12" ht="60" customHeight="1" x14ac:dyDescent="0.25">
      <c r="B75" s="40"/>
      <c r="C75" s="50"/>
      <c r="D75" s="83" t="s">
        <v>233</v>
      </c>
      <c r="E75" s="79"/>
      <c r="F75" s="69"/>
      <c r="G75" s="41"/>
      <c r="H75" s="165" t="s">
        <v>194</v>
      </c>
      <c r="I75" s="220"/>
      <c r="J75" s="144"/>
      <c r="K75" s="41"/>
      <c r="L75" s="42"/>
    </row>
    <row r="76" spans="2:12" ht="60" customHeight="1" x14ac:dyDescent="0.25">
      <c r="B76" s="40"/>
      <c r="C76" s="50"/>
      <c r="D76" s="83" t="s">
        <v>120</v>
      </c>
      <c r="E76" s="94"/>
      <c r="F76" s="256"/>
      <c r="G76" s="273"/>
      <c r="H76" s="165" t="s">
        <v>195</v>
      </c>
      <c r="I76" s="220"/>
      <c r="J76" s="144"/>
      <c r="K76" s="41"/>
      <c r="L76" s="42"/>
    </row>
    <row r="77" spans="2:12" ht="60" customHeight="1" x14ac:dyDescent="0.25">
      <c r="B77" s="40"/>
      <c r="C77" s="50"/>
      <c r="D77" s="83" t="s">
        <v>121</v>
      </c>
      <c r="E77" s="94"/>
      <c r="F77" s="256"/>
      <c r="G77" s="276"/>
      <c r="H77" s="165" t="s">
        <v>196</v>
      </c>
      <c r="I77" s="220"/>
      <c r="J77" s="144"/>
      <c r="K77" s="41"/>
      <c r="L77" s="42"/>
    </row>
    <row r="78" spans="2:12" ht="60" customHeight="1" x14ac:dyDescent="0.25">
      <c r="B78" s="40"/>
      <c r="C78" s="50"/>
      <c r="D78" s="78" t="s">
        <v>122</v>
      </c>
      <c r="E78" s="79"/>
      <c r="F78" s="256"/>
      <c r="G78" s="273"/>
      <c r="H78" s="165" t="s">
        <v>197</v>
      </c>
      <c r="I78" s="220"/>
      <c r="J78" s="144"/>
      <c r="K78" s="41"/>
      <c r="L78" s="42"/>
    </row>
    <row r="79" spans="2:12" ht="60" customHeight="1" thickBot="1" x14ac:dyDescent="0.3">
      <c r="B79" s="40"/>
      <c r="C79" s="50"/>
      <c r="D79" s="86" t="s">
        <v>123</v>
      </c>
      <c r="E79" s="87"/>
      <c r="F79" s="257"/>
      <c r="G79" s="276"/>
      <c r="H79" s="165" t="s">
        <v>198</v>
      </c>
      <c r="I79" s="220"/>
      <c r="J79" s="144"/>
      <c r="K79" s="41"/>
      <c r="L79" s="42"/>
    </row>
    <row r="80" spans="2:12" ht="60.95" customHeight="1" thickBot="1" x14ac:dyDescent="0.3">
      <c r="B80" s="40"/>
      <c r="C80" s="50"/>
      <c r="D80" s="95"/>
      <c r="E80" s="96"/>
      <c r="F80" s="97"/>
      <c r="G80" s="272"/>
      <c r="H80" s="266" t="s">
        <v>199</v>
      </c>
      <c r="I80" s="220"/>
      <c r="J80" s="144"/>
      <c r="K80" s="41"/>
      <c r="L80" s="42"/>
    </row>
    <row r="81" spans="2:12" ht="105" customHeight="1" x14ac:dyDescent="0.25">
      <c r="B81" s="40"/>
      <c r="C81" s="50"/>
      <c r="D81" s="76" t="s">
        <v>70</v>
      </c>
      <c r="E81" s="77" t="s">
        <v>83</v>
      </c>
      <c r="F81" s="254" t="s">
        <v>58</v>
      </c>
      <c r="G81" s="273"/>
      <c r="H81" s="165" t="s">
        <v>200</v>
      </c>
      <c r="I81" s="220"/>
      <c r="J81" s="144"/>
      <c r="K81" s="41"/>
      <c r="L81" s="42"/>
    </row>
    <row r="82" spans="2:12" ht="60" customHeight="1" x14ac:dyDescent="0.25">
      <c r="B82" s="40"/>
      <c r="C82" s="50"/>
      <c r="D82" s="59" t="s">
        <v>124</v>
      </c>
      <c r="E82" s="60">
        <f>SUM(E83:E85)</f>
        <v>0</v>
      </c>
      <c r="F82" s="61"/>
      <c r="G82" s="273"/>
      <c r="H82" s="165" t="s">
        <v>201</v>
      </c>
      <c r="I82" s="220"/>
      <c r="J82" s="144"/>
      <c r="K82" s="41"/>
      <c r="L82" s="42"/>
    </row>
    <row r="83" spans="2:12" ht="60" customHeight="1" x14ac:dyDescent="0.25">
      <c r="B83" s="40"/>
      <c r="C83" s="50"/>
      <c r="D83" s="78" t="s">
        <v>125</v>
      </c>
      <c r="E83" s="79"/>
      <c r="F83" s="69"/>
      <c r="G83" s="272"/>
      <c r="H83" s="266" t="s">
        <v>202</v>
      </c>
      <c r="I83" s="220"/>
      <c r="J83" s="144"/>
      <c r="K83" s="41"/>
      <c r="L83" s="42"/>
    </row>
    <row r="84" spans="2:12" ht="60" customHeight="1" x14ac:dyDescent="0.25">
      <c r="B84" s="40"/>
      <c r="C84" s="50"/>
      <c r="D84" s="78" t="s">
        <v>126</v>
      </c>
      <c r="E84" s="79"/>
      <c r="F84" s="256"/>
      <c r="G84" s="273"/>
      <c r="H84" s="165" t="s">
        <v>203</v>
      </c>
      <c r="I84" s="220"/>
      <c r="J84" s="144"/>
      <c r="K84" s="41"/>
      <c r="L84" s="42"/>
    </row>
    <row r="85" spans="2:12" ht="60" customHeight="1" thickBot="1" x14ac:dyDescent="0.3">
      <c r="B85" s="40"/>
      <c r="C85" s="50"/>
      <c r="D85" s="86" t="s">
        <v>127</v>
      </c>
      <c r="E85" s="87"/>
      <c r="F85" s="73"/>
      <c r="G85" s="41"/>
      <c r="H85" s="289" t="s">
        <v>234</v>
      </c>
      <c r="I85" s="220"/>
      <c r="J85" s="164"/>
      <c r="K85" s="41"/>
      <c r="L85" s="42"/>
    </row>
    <row r="86" spans="2:12" ht="60.95" customHeight="1" thickBot="1" x14ac:dyDescent="0.3">
      <c r="B86" s="40"/>
      <c r="C86" s="50"/>
      <c r="D86" s="95"/>
      <c r="E86" s="98"/>
      <c r="F86" s="99"/>
      <c r="G86" s="41"/>
      <c r="H86" s="162" t="s">
        <v>205</v>
      </c>
      <c r="I86" s="146">
        <f>I87+I92</f>
        <v>0</v>
      </c>
      <c r="J86" s="62"/>
      <c r="K86" s="41"/>
      <c r="L86" s="42"/>
    </row>
    <row r="87" spans="2:12" ht="108.75" customHeight="1" x14ac:dyDescent="0.25">
      <c r="B87" s="40"/>
      <c r="C87" s="50"/>
      <c r="D87" s="76" t="s">
        <v>70</v>
      </c>
      <c r="E87" s="77" t="s">
        <v>83</v>
      </c>
      <c r="F87" s="254" t="s">
        <v>58</v>
      </c>
      <c r="G87" s="273"/>
      <c r="H87" s="163" t="s">
        <v>206</v>
      </c>
      <c r="I87" s="146">
        <f>I88+I89+I90+I91</f>
        <v>0</v>
      </c>
      <c r="J87" s="62"/>
      <c r="K87" s="41"/>
      <c r="L87" s="42"/>
    </row>
    <row r="88" spans="2:12" ht="60" customHeight="1" x14ac:dyDescent="0.25">
      <c r="B88" s="40"/>
      <c r="C88" s="50"/>
      <c r="D88" s="83" t="s">
        <v>128</v>
      </c>
      <c r="E88" s="79"/>
      <c r="F88" s="256"/>
      <c r="G88" s="276"/>
      <c r="H88" s="154" t="s">
        <v>207</v>
      </c>
      <c r="I88" s="220"/>
      <c r="J88" s="166"/>
      <c r="K88" s="41"/>
      <c r="L88" s="42"/>
    </row>
    <row r="89" spans="2:12" ht="60" customHeight="1" x14ac:dyDescent="0.25">
      <c r="B89" s="40"/>
      <c r="C89" s="50"/>
      <c r="D89" s="78" t="s">
        <v>129</v>
      </c>
      <c r="E89" s="79"/>
      <c r="F89" s="69"/>
      <c r="G89" s="41"/>
      <c r="H89" s="154" t="s">
        <v>208</v>
      </c>
      <c r="I89" s="220"/>
      <c r="J89" s="243"/>
      <c r="K89" s="41"/>
      <c r="L89" s="42"/>
    </row>
    <row r="90" spans="2:12" ht="60" customHeight="1" x14ac:dyDescent="0.25">
      <c r="B90" s="40"/>
      <c r="C90" s="50"/>
      <c r="D90" s="78" t="s">
        <v>130</v>
      </c>
      <c r="E90" s="79"/>
      <c r="F90" s="69"/>
      <c r="G90" s="41"/>
      <c r="H90" s="154" t="s">
        <v>209</v>
      </c>
      <c r="I90" s="220"/>
      <c r="J90" s="166"/>
      <c r="K90" s="41"/>
      <c r="L90" s="42"/>
    </row>
    <row r="91" spans="2:12" ht="60" customHeight="1" x14ac:dyDescent="0.25">
      <c r="B91" s="40"/>
      <c r="C91" s="50"/>
      <c r="D91" s="78" t="s">
        <v>131</v>
      </c>
      <c r="E91" s="79"/>
      <c r="F91" s="256"/>
      <c r="G91" s="276"/>
      <c r="H91" s="154" t="s">
        <v>210</v>
      </c>
      <c r="I91" s="220"/>
      <c r="J91" s="166"/>
      <c r="K91" s="41"/>
      <c r="L91" s="42"/>
    </row>
    <row r="92" spans="2:12" ht="60" customHeight="1" thickBot="1" x14ac:dyDescent="0.3">
      <c r="B92" s="40"/>
      <c r="C92" s="50"/>
      <c r="D92" s="86" t="s">
        <v>235</v>
      </c>
      <c r="E92" s="87"/>
      <c r="F92" s="258"/>
      <c r="G92" s="276"/>
      <c r="H92" s="163" t="s">
        <v>211</v>
      </c>
      <c r="I92" s="146">
        <f>I93+I94+I95+I96</f>
        <v>0</v>
      </c>
      <c r="J92" s="62"/>
      <c r="K92" s="41"/>
      <c r="L92" s="42"/>
    </row>
    <row r="93" spans="2:12" ht="60.95" customHeight="1" x14ac:dyDescent="0.25">
      <c r="B93" s="40"/>
      <c r="C93" s="50"/>
      <c r="D93" s="101"/>
      <c r="E93" s="101"/>
      <c r="F93" s="102"/>
      <c r="G93" s="41"/>
      <c r="H93" s="143" t="s">
        <v>212</v>
      </c>
      <c r="I93" s="220"/>
      <c r="J93" s="166"/>
      <c r="K93" s="41"/>
      <c r="L93" s="42"/>
    </row>
    <row r="94" spans="2:12" ht="60.95" customHeight="1" thickBot="1" x14ac:dyDescent="0.3">
      <c r="B94" s="40"/>
      <c r="C94" s="50"/>
      <c r="D94" s="103" t="s">
        <v>133</v>
      </c>
      <c r="E94" s="101"/>
      <c r="F94" s="104"/>
      <c r="G94" s="41"/>
      <c r="H94" s="154" t="s">
        <v>213</v>
      </c>
      <c r="I94" s="220"/>
      <c r="J94" s="166"/>
      <c r="K94" s="41"/>
      <c r="L94" s="42"/>
    </row>
    <row r="95" spans="2:12" ht="105" customHeight="1" x14ac:dyDescent="0.25">
      <c r="B95" s="40"/>
      <c r="C95" s="50"/>
      <c r="D95" s="105" t="s">
        <v>70</v>
      </c>
      <c r="E95" s="106" t="s">
        <v>83</v>
      </c>
      <c r="F95" s="121" t="s">
        <v>58</v>
      </c>
      <c r="G95" s="41"/>
      <c r="H95" s="154" t="s">
        <v>214</v>
      </c>
      <c r="I95" s="220"/>
      <c r="J95" s="166"/>
      <c r="K95" s="41"/>
      <c r="L95" s="42"/>
    </row>
    <row r="96" spans="2:12" ht="60" customHeight="1" x14ac:dyDescent="0.25">
      <c r="B96" s="40"/>
      <c r="C96" s="50"/>
      <c r="D96" s="59" t="s">
        <v>134</v>
      </c>
      <c r="E96" s="60">
        <f>E97+E98</f>
        <v>0</v>
      </c>
      <c r="F96" s="62"/>
      <c r="G96" s="273"/>
      <c r="H96" s="265" t="s">
        <v>215</v>
      </c>
      <c r="I96" s="220"/>
      <c r="J96" s="166"/>
      <c r="K96" s="41"/>
      <c r="L96" s="42"/>
    </row>
    <row r="97" spans="2:12" ht="60" customHeight="1" x14ac:dyDescent="0.25">
      <c r="B97" s="40"/>
      <c r="C97" s="50"/>
      <c r="D97" s="108" t="s">
        <v>135</v>
      </c>
      <c r="E97" s="109"/>
      <c r="F97" s="259"/>
      <c r="G97" s="276"/>
      <c r="H97" s="143" t="s">
        <v>216</v>
      </c>
      <c r="I97" s="220"/>
      <c r="J97" s="144"/>
      <c r="K97" s="41"/>
      <c r="L97" s="42"/>
    </row>
    <row r="98" spans="2:12" ht="60" customHeight="1" thickBot="1" x14ac:dyDescent="0.3">
      <c r="B98" s="40"/>
      <c r="C98" s="50"/>
      <c r="D98" s="111" t="s">
        <v>136</v>
      </c>
      <c r="E98" s="112"/>
      <c r="F98" s="260"/>
      <c r="G98" s="276"/>
      <c r="H98" s="167" t="s">
        <v>217</v>
      </c>
      <c r="I98" s="220"/>
      <c r="J98" s="168"/>
      <c r="K98" s="41"/>
      <c r="L98" s="42"/>
    </row>
    <row r="99" spans="2:12" ht="39.75" customHeight="1" thickBot="1" x14ac:dyDescent="0.3">
      <c r="B99" s="40"/>
      <c r="C99" s="50"/>
      <c r="D99" s="114"/>
      <c r="E99" s="118"/>
      <c r="F99" s="114"/>
      <c r="G99" s="41"/>
      <c r="H99" s="287" t="s">
        <v>218</v>
      </c>
      <c r="I99" s="112"/>
      <c r="J99" s="244"/>
      <c r="K99" s="41"/>
      <c r="L99" s="42"/>
    </row>
    <row r="100" spans="2:12" ht="39.75" customHeight="1" thickBot="1" x14ac:dyDescent="0.3">
      <c r="B100" s="40"/>
      <c r="C100" s="50"/>
      <c r="D100" s="114"/>
      <c r="E100" s="114"/>
      <c r="F100" s="114"/>
      <c r="G100" s="41"/>
      <c r="H100" s="169"/>
      <c r="I100" s="170"/>
      <c r="J100" s="161"/>
      <c r="K100" s="41"/>
      <c r="L100" s="42"/>
    </row>
    <row r="101" spans="2:12" ht="111" customHeight="1" x14ac:dyDescent="0.25">
      <c r="B101" s="40"/>
      <c r="C101" s="117"/>
      <c r="D101" s="119" t="s">
        <v>137</v>
      </c>
      <c r="E101" s="120" t="s">
        <v>83</v>
      </c>
      <c r="F101" s="121" t="s">
        <v>138</v>
      </c>
      <c r="G101" s="41"/>
      <c r="H101" s="141" t="s">
        <v>70</v>
      </c>
      <c r="I101" s="142" t="s">
        <v>83</v>
      </c>
      <c r="J101" s="58" t="s">
        <v>58</v>
      </c>
      <c r="K101" s="41"/>
      <c r="L101" s="42"/>
    </row>
    <row r="102" spans="2:12" ht="60" customHeight="1" x14ac:dyDescent="0.25">
      <c r="B102" s="40"/>
      <c r="C102" s="117"/>
      <c r="D102" s="122" t="s">
        <v>139</v>
      </c>
      <c r="E102" s="123">
        <f>E103+E104</f>
        <v>2</v>
      </c>
      <c r="F102" s="61"/>
      <c r="G102" s="276"/>
      <c r="H102" s="154" t="s">
        <v>219</v>
      </c>
      <c r="I102" s="171"/>
      <c r="J102" s="172"/>
      <c r="K102" s="41"/>
      <c r="L102" s="42"/>
    </row>
    <row r="103" spans="2:12" ht="60" customHeight="1" x14ac:dyDescent="0.25">
      <c r="B103" s="40"/>
      <c r="C103" s="117"/>
      <c r="D103" s="115" t="s">
        <v>140</v>
      </c>
      <c r="E103" s="241">
        <v>1</v>
      </c>
      <c r="F103" s="69"/>
      <c r="G103" s="41"/>
      <c r="H103" s="154" t="s">
        <v>220</v>
      </c>
      <c r="I103" s="171"/>
      <c r="J103" s="172"/>
      <c r="K103" s="41"/>
      <c r="L103" s="42"/>
    </row>
    <row r="104" spans="2:12" ht="60" customHeight="1" thickBot="1" x14ac:dyDescent="0.3">
      <c r="B104" s="40"/>
      <c r="C104" s="117"/>
      <c r="D104" s="116" t="s">
        <v>141</v>
      </c>
      <c r="E104" s="112">
        <v>1</v>
      </c>
      <c r="F104" s="100"/>
      <c r="G104" s="41"/>
      <c r="H104" s="154" t="s">
        <v>221</v>
      </c>
      <c r="I104" s="171"/>
      <c r="J104" s="172"/>
      <c r="K104" s="41"/>
      <c r="L104" s="42"/>
    </row>
    <row r="105" spans="2:12" ht="42" customHeight="1" thickBot="1" x14ac:dyDescent="0.3">
      <c r="B105" s="40"/>
      <c r="C105" s="117"/>
      <c r="D105" s="125"/>
      <c r="E105" s="126"/>
      <c r="F105" s="104"/>
      <c r="G105" s="272"/>
      <c r="H105" s="267" t="s">
        <v>222</v>
      </c>
      <c r="I105" s="174"/>
      <c r="J105" s="175"/>
      <c r="K105" s="41"/>
      <c r="L105" s="42"/>
    </row>
    <row r="106" spans="2:12" ht="42" customHeight="1" x14ac:dyDescent="0.25">
      <c r="B106" s="40"/>
      <c r="C106" s="117"/>
      <c r="D106" s="125"/>
      <c r="E106" s="126"/>
      <c r="F106" s="104"/>
      <c r="G106" s="41"/>
      <c r="H106" s="125"/>
      <c r="I106" s="126"/>
      <c r="J106" s="104"/>
      <c r="K106" s="41"/>
      <c r="L106" s="42"/>
    </row>
    <row r="107" spans="2:12" ht="58.5" customHeight="1" x14ac:dyDescent="0.35">
      <c r="B107" s="40"/>
      <c r="C107" s="117"/>
      <c r="D107" s="321" t="s">
        <v>142</v>
      </c>
      <c r="E107" s="321"/>
      <c r="F107" s="321"/>
      <c r="G107" s="41"/>
      <c r="H107" s="137"/>
      <c r="I107" s="137"/>
      <c r="J107" s="41"/>
      <c r="K107" s="41"/>
      <c r="L107" s="42"/>
    </row>
    <row r="108" spans="2:12" ht="42" customHeight="1" x14ac:dyDescent="0.35">
      <c r="B108" s="40"/>
      <c r="C108" s="127"/>
      <c r="D108" s="315" t="s">
        <v>597</v>
      </c>
      <c r="E108" s="315"/>
      <c r="F108" s="315"/>
      <c r="G108" s="41"/>
      <c r="H108" s="249"/>
      <c r="I108" s="249"/>
      <c r="J108" s="249"/>
      <c r="K108" s="249"/>
      <c r="L108" s="42"/>
    </row>
    <row r="109" spans="2:12" ht="60.95" customHeight="1" x14ac:dyDescent="0.35">
      <c r="B109" s="40"/>
      <c r="C109" s="41"/>
      <c r="D109" s="41"/>
      <c r="E109" s="41"/>
      <c r="F109" s="41"/>
      <c r="G109" s="41"/>
      <c r="H109" s="247"/>
      <c r="I109" s="247"/>
      <c r="J109" s="247"/>
      <c r="K109" s="41"/>
      <c r="L109" s="42"/>
    </row>
    <row r="110" spans="2:12" ht="36.75" customHeight="1" thickBot="1" x14ac:dyDescent="0.4">
      <c r="B110" s="128"/>
      <c r="C110" s="129"/>
      <c r="D110" s="129"/>
      <c r="E110" s="129"/>
      <c r="F110" s="129"/>
      <c r="G110" s="41"/>
      <c r="H110" s="176"/>
      <c r="I110" s="176"/>
      <c r="J110" s="176"/>
      <c r="K110" s="41"/>
      <c r="L110" s="42"/>
    </row>
    <row r="111" spans="2:12" ht="28.5" customHeight="1" thickTop="1" x14ac:dyDescent="0.25"/>
    <row r="112" spans="2:12" ht="60.95" customHeight="1" x14ac:dyDescent="0.25"/>
    <row r="113" ht="60.95" customHeight="1" x14ac:dyDescent="0.25"/>
    <row r="114" ht="33" customHeight="1" x14ac:dyDescent="0.25"/>
    <row r="115" ht="33" customHeight="1" x14ac:dyDescent="0.25"/>
    <row r="116" ht="39.75" customHeight="1" x14ac:dyDescent="0.25"/>
    <row r="117" ht="39.75" customHeight="1" x14ac:dyDescent="0.25"/>
    <row r="118" ht="60.95" customHeight="1" x14ac:dyDescent="0.25"/>
    <row r="119" ht="30" customHeight="1" x14ac:dyDescent="0.25"/>
    <row r="120" ht="40.5" customHeight="1" x14ac:dyDescent="0.25"/>
    <row r="121" ht="30" customHeight="1" x14ac:dyDescent="0.25"/>
    <row r="122" ht="29.25" customHeight="1" x14ac:dyDescent="0.25"/>
    <row r="123" ht="29.25" customHeight="1" x14ac:dyDescent="0.25"/>
    <row r="124" ht="60.95" customHeight="1" x14ac:dyDescent="0.25"/>
    <row r="125" ht="60.95" customHeight="1" x14ac:dyDescent="0.25"/>
    <row r="126" ht="48" customHeight="1" x14ac:dyDescent="0.25"/>
    <row r="127" ht="48" customHeight="1" x14ac:dyDescent="0.25"/>
    <row r="128" ht="57.75" customHeight="1" x14ac:dyDescent="0.25"/>
    <row r="129" ht="57.75" customHeight="1" x14ac:dyDescent="0.25"/>
    <row r="130" ht="60.95" customHeight="1" x14ac:dyDescent="0.25"/>
    <row r="131" ht="60.95" customHeight="1" x14ac:dyDescent="0.25"/>
    <row r="132" ht="60.95" customHeight="1" x14ac:dyDescent="0.25"/>
    <row r="133" ht="63.75" customHeight="1" x14ac:dyDescent="0.25"/>
    <row r="134" ht="63.75" customHeight="1" x14ac:dyDescent="0.25"/>
    <row r="135" ht="32.25" customHeight="1" x14ac:dyDescent="0.25"/>
    <row r="136" ht="32.25" customHeight="1" x14ac:dyDescent="0.25"/>
    <row r="137" ht="60.95" customHeight="1" x14ac:dyDescent="0.25"/>
    <row r="138" ht="48.75" customHeight="1" x14ac:dyDescent="0.25"/>
    <row r="139" ht="43.5" customHeight="1" x14ac:dyDescent="0.25"/>
    <row r="140" ht="43.5" customHeight="1" x14ac:dyDescent="0.25"/>
    <row r="141" ht="36.75" customHeight="1" x14ac:dyDescent="0.25"/>
    <row r="142" ht="36.75" customHeight="1" x14ac:dyDescent="0.25"/>
    <row r="143" ht="60.95" customHeight="1" x14ac:dyDescent="0.25"/>
    <row r="144" ht="60.95" customHeight="1" x14ac:dyDescent="0.25"/>
    <row r="145" ht="46.5" customHeight="1" x14ac:dyDescent="0.25"/>
    <row r="146" ht="46.5" customHeight="1" x14ac:dyDescent="0.25"/>
    <row r="147" ht="31.5" customHeight="1" x14ac:dyDescent="0.25"/>
    <row r="148" ht="31.5" customHeight="1" x14ac:dyDescent="0.25"/>
    <row r="149" ht="60.95" customHeight="1" x14ac:dyDescent="0.25"/>
    <row r="150" ht="46.5" customHeight="1" x14ac:dyDescent="0.25"/>
    <row r="151" ht="30" customHeight="1" x14ac:dyDescent="0.25"/>
    <row r="152" ht="60.95" customHeight="1" x14ac:dyDescent="0.25"/>
    <row r="153" ht="36" customHeight="1" x14ac:dyDescent="0.25"/>
    <row r="154" ht="33" customHeight="1" x14ac:dyDescent="0.25"/>
    <row r="155" ht="60.95" customHeight="1" x14ac:dyDescent="0.25"/>
    <row r="156" ht="60.95" customHeight="1" x14ac:dyDescent="0.25"/>
    <row r="157" ht="55.5" customHeight="1" x14ac:dyDescent="0.25"/>
    <row r="158" ht="60.95" customHeight="1" x14ac:dyDescent="0.25"/>
    <row r="159" ht="49.5" customHeight="1" x14ac:dyDescent="0.25"/>
    <row r="160" ht="39.75" customHeight="1" x14ac:dyDescent="0.25"/>
    <row r="161" ht="25.5" customHeight="1" x14ac:dyDescent="0.25"/>
    <row r="162" ht="60.95" customHeight="1" x14ac:dyDescent="0.25"/>
    <row r="165" ht="48" customHeight="1" x14ac:dyDescent="0.25"/>
    <row r="207" spans="9:10" x14ac:dyDescent="0.25">
      <c r="I207" s="179"/>
      <c r="J207" s="179"/>
    </row>
  </sheetData>
  <protectedRanges>
    <protectedRange sqref="F20:F28 F33:F35 F37:F45 F50:F56 F66:F70 F75:F79 F83:F85 F88:F92 F97:F98 F60:F62 F103:F106" name="Oblast2"/>
    <protectedRange sqref="E103:E106 E54:E56 E97:E98 E88:E92 E83:E85 E75:E79 E66:E71 E60:E62" name="Oblast1"/>
    <protectedRange sqref="G107" name="Oblast2_1"/>
    <protectedRange sqref="F107" name="Oblast2_1_1"/>
    <protectedRange sqref="E107" name="Oblast1_1_1"/>
    <protectedRange sqref="E50:E53" name="Oblast1_1"/>
    <protectedRange sqref="E37:E46" name="Oblast1_2"/>
    <protectedRange sqref="E33:E35" name="Oblast1_3"/>
    <protectedRange sqref="E20:E29" name="Oblast1_4"/>
    <protectedRange sqref="F29" name="Oblast2_2"/>
    <protectedRange sqref="F46" name="Oblast2_3"/>
    <protectedRange sqref="F71" name="Oblast2_4"/>
    <protectedRange sqref="J68 J88 I102:J106 I93:J99 I88:I91 I72:J85 I67:I70 I60:J61 I49:J56 I45:J45 I39:J42 I35:J35 I24:J32 I20:J20 J70 J90:J91" name="Oblast1_5"/>
    <protectedRange sqref="J67" name="Oblast1_1_2"/>
    <protectedRange sqref="J69" name="Oblast1_2_1"/>
    <protectedRange sqref="J89" name="Oblast1_3_1"/>
  </protectedRanges>
  <mergeCells count="12">
    <mergeCell ref="C6:L6"/>
    <mergeCell ref="C8:L8"/>
    <mergeCell ref="E11:I11"/>
    <mergeCell ref="E12:I12"/>
    <mergeCell ref="E14:J14"/>
    <mergeCell ref="C13:J13"/>
    <mergeCell ref="D15:F15"/>
    <mergeCell ref="H15:J15"/>
    <mergeCell ref="D107:F107"/>
    <mergeCell ref="D108:F108"/>
    <mergeCell ref="E20:E21"/>
    <mergeCell ref="F20:F21"/>
  </mergeCells>
  <dataValidations count="2">
    <dataValidation type="decimal" operator="greaterThanOrEqual" allowBlank="1" showInputMessage="1" showErrorMessage="1" error="Do této buňky lze zapsat pouze číslo" sqref="A8" xr:uid="{326BB0B6-3C4A-43B7-BC0F-F678A59731B6}">
      <formula1>0</formula1>
    </dataValidation>
    <dataValidation type="decimal" operator="greaterThanOrEqual" allowBlank="1" showInputMessage="1" showErrorMessage="1" sqref="E103:E106 E33:E35 E37:E46 E50:E56 E60:E62 E66:E71 E75:E79 E83:E85 E88:E92 E97:E98 E20:E29 I45 I20 I24:I32 I35 I39:I42 I49:I56 I60:I61 I67:I70 I72:I85 I88:I91 I93:I99 I102:I106" xr:uid="{72670B91-4420-498F-8479-D47B24B987FE}">
      <formula1>0</formula1>
    </dataValidation>
  </dataValidations>
  <pageMargins left="0.70866141732283472" right="0.70866141732283472" top="0.78740157480314965" bottom="0.78740157480314965" header="0.31496062992125984" footer="0.31496062992125984"/>
  <pageSetup paperSize="9" scale="4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C8BB-0185-4050-8116-F667AC755B0E}">
  <sheetPr>
    <tabColor rgb="FF99FF33"/>
  </sheetPr>
  <dimension ref="B1:BA207"/>
  <sheetViews>
    <sheetView showGridLines="0" topLeftCell="B1" zoomScale="70" zoomScaleNormal="70" workbookViewId="0">
      <pane ySplit="3" topLeftCell="A4" activePane="bottomLeft" state="frozen"/>
      <selection pane="bottomLeft" activeCell="I28" sqref="I28:I32"/>
    </sheetView>
  </sheetViews>
  <sheetFormatPr defaultColWidth="9.140625" defaultRowHeight="15" x14ac:dyDescent="0.25"/>
  <cols>
    <col min="2" max="2" width="6.42578125" customWidth="1"/>
    <col min="3" max="3" width="7" customWidth="1"/>
    <col min="4" max="4" width="50.28515625" customWidth="1"/>
    <col min="5" max="5" width="33.140625" customWidth="1"/>
    <col min="6" max="6" width="64.140625" customWidth="1"/>
    <col min="7" max="7" width="12.85546875" customWidth="1"/>
    <col min="8" max="8" width="63.5703125" customWidth="1"/>
    <col min="9" max="9" width="28" bestFit="1" customWidth="1"/>
    <col min="10" max="10" width="46.42578125" customWidth="1"/>
    <col min="11" max="11" width="2.42578125" customWidth="1"/>
  </cols>
  <sheetData>
    <row r="1" spans="2:53" ht="15.75" thickTop="1" x14ac:dyDescent="0.25">
      <c r="B1" s="37"/>
      <c r="C1" s="38"/>
      <c r="D1" s="38"/>
      <c r="E1" s="38"/>
      <c r="F1" s="38"/>
      <c r="G1" s="41"/>
      <c r="H1" s="38"/>
      <c r="I1" s="38"/>
      <c r="J1" s="38"/>
      <c r="K1" s="38"/>
      <c r="L1" s="39"/>
      <c r="AQ1" s="36"/>
      <c r="AZ1" s="1"/>
      <c r="BA1" s="1"/>
    </row>
    <row r="2" spans="2:53" x14ac:dyDescent="0.25">
      <c r="B2" s="40"/>
      <c r="C2" s="41"/>
      <c r="D2" s="41"/>
      <c r="E2" s="41"/>
      <c r="F2" s="41"/>
      <c r="G2" s="41"/>
      <c r="H2" s="41"/>
      <c r="I2" s="41"/>
      <c r="J2" s="41"/>
      <c r="K2" s="41"/>
      <c r="L2" s="42"/>
      <c r="AQ2" s="36"/>
    </row>
    <row r="3" spans="2:53" x14ac:dyDescent="0.25">
      <c r="B3" s="40"/>
      <c r="C3" s="41"/>
      <c r="D3" s="41"/>
      <c r="E3" s="41"/>
      <c r="F3" s="41"/>
      <c r="G3" s="41"/>
      <c r="H3" s="41"/>
      <c r="I3" s="41"/>
      <c r="J3" s="41"/>
      <c r="K3" s="41"/>
      <c r="L3" s="42"/>
      <c r="AQ3" s="36"/>
    </row>
    <row r="4" spans="2:53" x14ac:dyDescent="0.25">
      <c r="B4" s="40"/>
      <c r="C4" s="41"/>
      <c r="D4" s="41"/>
      <c r="E4" s="41"/>
      <c r="F4" s="41"/>
      <c r="G4" s="41"/>
      <c r="H4" s="41"/>
      <c r="I4" s="41"/>
      <c r="J4" s="41"/>
      <c r="K4" s="41"/>
      <c r="L4" s="42"/>
      <c r="AQ4" s="36"/>
    </row>
    <row r="5" spans="2:53" x14ac:dyDescent="0.25">
      <c r="B5" s="40"/>
      <c r="C5" s="41"/>
      <c r="D5" s="41"/>
      <c r="E5" s="41"/>
      <c r="F5" s="41"/>
      <c r="G5" s="41"/>
      <c r="H5" s="41"/>
      <c r="I5" s="41"/>
      <c r="J5" s="41"/>
      <c r="K5" s="41"/>
      <c r="L5" s="42"/>
      <c r="AQ5" s="36"/>
    </row>
    <row r="6" spans="2:53" ht="18.75" x14ac:dyDescent="0.3">
      <c r="B6" s="40"/>
      <c r="C6" s="327" t="s">
        <v>279</v>
      </c>
      <c r="D6" s="327"/>
      <c r="E6" s="327"/>
      <c r="F6" s="327"/>
      <c r="G6" s="327"/>
      <c r="H6" s="327"/>
      <c r="I6" s="327"/>
      <c r="J6" s="327"/>
      <c r="K6" s="327"/>
      <c r="L6" s="328"/>
      <c r="AQ6" s="36"/>
    </row>
    <row r="7" spans="2:53" ht="21" x14ac:dyDescent="0.35">
      <c r="B7" s="40"/>
      <c r="C7" s="41"/>
      <c r="D7" s="41"/>
      <c r="E7" s="41"/>
      <c r="F7" s="41"/>
      <c r="G7" s="41"/>
      <c r="H7" s="46"/>
      <c r="I7" s="46"/>
      <c r="J7" s="131"/>
      <c r="K7" s="41"/>
      <c r="L7" s="42"/>
      <c r="AQ7" s="6"/>
    </row>
    <row r="8" spans="2:53" ht="21" x14ac:dyDescent="0.35">
      <c r="B8" s="40"/>
      <c r="C8" s="329" t="s">
        <v>291</v>
      </c>
      <c r="D8" s="329"/>
      <c r="E8" s="329"/>
      <c r="F8" s="329"/>
      <c r="G8" s="329"/>
      <c r="H8" s="329"/>
      <c r="I8" s="329"/>
      <c r="J8" s="329"/>
      <c r="K8" s="329"/>
      <c r="L8" s="330"/>
    </row>
    <row r="9" spans="2:53" ht="15.75" x14ac:dyDescent="0.25">
      <c r="B9" s="40"/>
      <c r="C9" s="41"/>
      <c r="D9" s="41"/>
      <c r="E9" s="41"/>
      <c r="F9" s="41"/>
      <c r="G9" s="41"/>
      <c r="H9" s="48"/>
      <c r="I9" s="48"/>
      <c r="J9" s="47"/>
      <c r="K9" s="132"/>
      <c r="L9" s="42"/>
    </row>
    <row r="10" spans="2:53" ht="18.75" customHeight="1" x14ac:dyDescent="0.25">
      <c r="B10" s="40"/>
      <c r="C10" s="48"/>
      <c r="D10" s="48"/>
      <c r="E10" s="48"/>
      <c r="F10" s="48"/>
      <c r="G10" s="41"/>
      <c r="H10" s="41"/>
      <c r="I10" s="41"/>
      <c r="J10" s="41"/>
      <c r="K10" s="41"/>
      <c r="L10" s="42"/>
    </row>
    <row r="11" spans="2:53" ht="61.5" customHeight="1" x14ac:dyDescent="0.25">
      <c r="B11" s="40"/>
      <c r="C11" s="269"/>
      <c r="D11" s="269"/>
      <c r="E11" s="314" t="s">
        <v>236</v>
      </c>
      <c r="F11" s="314"/>
      <c r="G11" s="314"/>
      <c r="H11" s="314"/>
      <c r="I11" s="314"/>
      <c r="J11" s="41"/>
      <c r="K11" s="41"/>
      <c r="L11" s="42"/>
    </row>
    <row r="12" spans="2:53" ht="29.25" customHeight="1" x14ac:dyDescent="0.25">
      <c r="B12" s="40"/>
      <c r="C12" s="8"/>
      <c r="D12" s="269"/>
      <c r="E12" s="314" t="s">
        <v>594</v>
      </c>
      <c r="F12" s="314"/>
      <c r="G12" s="314"/>
      <c r="H12" s="314"/>
      <c r="I12" s="314"/>
      <c r="J12" s="41"/>
      <c r="K12" s="41"/>
      <c r="L12" s="42"/>
    </row>
    <row r="13" spans="2:53" ht="58.5" customHeight="1" thickBot="1" x14ac:dyDescent="0.35">
      <c r="B13" s="40"/>
      <c r="C13" s="253"/>
      <c r="D13" s="253"/>
      <c r="E13" s="335"/>
      <c r="F13" s="335"/>
      <c r="G13" s="335"/>
      <c r="H13" s="335"/>
      <c r="I13" s="335"/>
      <c r="J13" s="253"/>
      <c r="K13" s="41"/>
      <c r="L13" s="42"/>
    </row>
    <row r="14" spans="2:53" ht="96.75" customHeight="1" thickBot="1" x14ac:dyDescent="0.35">
      <c r="B14" s="40"/>
      <c r="C14" s="248"/>
      <c r="D14" s="270" t="s">
        <v>237</v>
      </c>
      <c r="E14" s="331"/>
      <c r="F14" s="332"/>
      <c r="G14" s="332"/>
      <c r="H14" s="332"/>
      <c r="I14" s="332"/>
      <c r="J14" s="333"/>
      <c r="K14" s="41"/>
      <c r="L14" s="42"/>
    </row>
    <row r="15" spans="2:53" ht="93" customHeight="1" thickBot="1" x14ac:dyDescent="0.35">
      <c r="B15" s="40"/>
      <c r="C15" s="248"/>
      <c r="D15" s="314" t="s">
        <v>238</v>
      </c>
      <c r="E15" s="314"/>
      <c r="F15" s="314"/>
      <c r="G15" s="41"/>
      <c r="H15" s="314" t="s">
        <v>239</v>
      </c>
      <c r="I15" s="314"/>
      <c r="J15" s="314"/>
      <c r="K15" s="41"/>
      <c r="L15" s="42"/>
    </row>
    <row r="16" spans="2:53" ht="91.5" customHeight="1" thickBot="1" x14ac:dyDescent="0.35">
      <c r="B16" s="40"/>
      <c r="C16" s="50"/>
      <c r="D16" s="53" t="s">
        <v>292</v>
      </c>
      <c r="E16" s="231">
        <f>E20+E22+E23+E24+E25+E26+E27+E28+E29+E33+E34+E35+E36+E50+E52+E53+E54+E55+E56+E60+E61+E62+E66+E67+E68+E69+E70+E71+E75+E76+E77+E78+E79+E83+E84+E85+E88+E89+E90+E91+E92</f>
        <v>0</v>
      </c>
      <c r="F16" s="51"/>
      <c r="G16" s="268"/>
      <c r="H16" s="275" t="s">
        <v>293</v>
      </c>
      <c r="I16" s="231">
        <f>I20+I21+I28+I29+I30+I31+I32+I35+I39+I40+I41+I42+I45+I49+I50+I51+I52+I53+I54+I56+I60+I61+I65+I86+I97+I98+I99+I102+I103+I104+I105+I55</f>
        <v>0</v>
      </c>
      <c r="J16" s="134"/>
      <c r="K16" s="136"/>
      <c r="L16" s="42"/>
    </row>
    <row r="17" spans="2:12" ht="53.25" customHeight="1" thickBot="1" x14ac:dyDescent="0.35">
      <c r="B17" s="40"/>
      <c r="C17" s="50"/>
      <c r="D17" s="54"/>
      <c r="E17" s="8"/>
      <c r="F17" s="51"/>
      <c r="G17" s="268"/>
      <c r="H17" s="137"/>
      <c r="I17" s="8"/>
      <c r="J17" s="134"/>
      <c r="K17" s="136"/>
      <c r="L17" s="42"/>
    </row>
    <row r="18" spans="2:12" ht="123.75" customHeight="1" x14ac:dyDescent="0.3">
      <c r="B18" s="40"/>
      <c r="C18" s="55"/>
      <c r="D18" s="56" t="s">
        <v>70</v>
      </c>
      <c r="E18" s="57" t="s">
        <v>71</v>
      </c>
      <c r="F18" s="254" t="s">
        <v>58</v>
      </c>
      <c r="G18" s="271"/>
      <c r="H18" s="141" t="s">
        <v>70</v>
      </c>
      <c r="I18" s="142" t="s">
        <v>83</v>
      </c>
      <c r="J18" s="58" t="s">
        <v>58</v>
      </c>
      <c r="K18" s="136"/>
      <c r="L18" s="42"/>
    </row>
    <row r="19" spans="2:12" ht="60" customHeight="1" x14ac:dyDescent="0.3">
      <c r="B19" s="40"/>
      <c r="C19" s="50"/>
      <c r="D19" s="59" t="s">
        <v>240</v>
      </c>
      <c r="E19" s="60">
        <f>SUM(E20:E29)</f>
        <v>0</v>
      </c>
      <c r="F19" s="61"/>
      <c r="G19" s="271"/>
      <c r="H19" s="59" t="s">
        <v>151</v>
      </c>
      <c r="I19" s="60">
        <f>I20+I28+I29+I30+I31+I32+I21</f>
        <v>0</v>
      </c>
      <c r="J19" s="62"/>
      <c r="K19" s="132"/>
      <c r="L19" s="42"/>
    </row>
    <row r="20" spans="2:12" ht="30.75" customHeight="1" x14ac:dyDescent="0.3">
      <c r="B20" s="40"/>
      <c r="C20" s="50"/>
      <c r="D20" s="63" t="s">
        <v>73</v>
      </c>
      <c r="E20" s="317"/>
      <c r="F20" s="325"/>
      <c r="G20" s="271"/>
      <c r="H20" s="143" t="s">
        <v>152</v>
      </c>
      <c r="I20" s="220"/>
      <c r="J20" s="232"/>
      <c r="K20" s="132"/>
      <c r="L20" s="42"/>
    </row>
    <row r="21" spans="2:12" ht="62.25" customHeight="1" x14ac:dyDescent="0.3">
      <c r="B21" s="40"/>
      <c r="C21" s="50"/>
      <c r="D21" s="64" t="s">
        <v>74</v>
      </c>
      <c r="E21" s="318"/>
      <c r="F21" s="326"/>
      <c r="G21" s="271"/>
      <c r="H21" s="145" t="s">
        <v>153</v>
      </c>
      <c r="I21" s="146">
        <f>I22</f>
        <v>0</v>
      </c>
      <c r="J21" s="62"/>
      <c r="K21" s="41"/>
      <c r="L21" s="42"/>
    </row>
    <row r="22" spans="2:12" ht="60" customHeight="1" x14ac:dyDescent="0.3">
      <c r="B22" s="40"/>
      <c r="C22" s="50"/>
      <c r="D22" s="65" t="s">
        <v>75</v>
      </c>
      <c r="E22" s="66"/>
      <c r="F22" s="255"/>
      <c r="G22" s="271"/>
      <c r="H22" s="145" t="s">
        <v>154</v>
      </c>
      <c r="I22" s="146">
        <f>I23+I27</f>
        <v>0</v>
      </c>
      <c r="J22" s="62"/>
      <c r="K22" s="41"/>
      <c r="L22" s="42"/>
    </row>
    <row r="23" spans="2:12" ht="60" customHeight="1" x14ac:dyDescent="0.3">
      <c r="B23" s="40"/>
      <c r="C23" s="50"/>
      <c r="D23" s="68" t="s">
        <v>76</v>
      </c>
      <c r="E23" s="66"/>
      <c r="F23" s="256"/>
      <c r="G23" s="274"/>
      <c r="H23" s="264" t="s">
        <v>155</v>
      </c>
      <c r="I23" s="146">
        <f>I24+I25+I26</f>
        <v>0</v>
      </c>
      <c r="J23" s="62"/>
      <c r="K23" s="41"/>
      <c r="L23" s="42"/>
    </row>
    <row r="24" spans="2:12" ht="60" customHeight="1" x14ac:dyDescent="0.3">
      <c r="B24" s="40"/>
      <c r="C24" s="50"/>
      <c r="D24" s="68" t="s">
        <v>77</v>
      </c>
      <c r="E24" s="66"/>
      <c r="F24" s="256"/>
      <c r="G24" s="271"/>
      <c r="H24" s="143" t="s">
        <v>156</v>
      </c>
      <c r="I24" s="220"/>
      <c r="J24" s="144"/>
      <c r="K24" s="41"/>
      <c r="L24" s="42"/>
    </row>
    <row r="25" spans="2:12" ht="60" customHeight="1" x14ac:dyDescent="0.3">
      <c r="B25" s="40"/>
      <c r="C25" s="50"/>
      <c r="D25" s="65" t="s">
        <v>78</v>
      </c>
      <c r="E25" s="66"/>
      <c r="F25" s="256"/>
      <c r="G25" s="271"/>
      <c r="H25" s="143" t="s">
        <v>157</v>
      </c>
      <c r="I25" s="220"/>
      <c r="J25" s="144"/>
      <c r="K25" s="41"/>
      <c r="L25" s="42"/>
    </row>
    <row r="26" spans="2:12" ht="60" customHeight="1" x14ac:dyDescent="0.25">
      <c r="B26" s="40"/>
      <c r="C26" s="50"/>
      <c r="D26" s="68" t="s">
        <v>79</v>
      </c>
      <c r="E26" s="66"/>
      <c r="F26" s="256"/>
      <c r="G26" s="273"/>
      <c r="H26" s="263" t="s">
        <v>158</v>
      </c>
      <c r="I26" s="220"/>
      <c r="J26" s="144"/>
      <c r="K26" s="41"/>
      <c r="L26" s="42"/>
    </row>
    <row r="27" spans="2:12" ht="60" customHeight="1" x14ac:dyDescent="0.25">
      <c r="B27" s="40"/>
      <c r="C27" s="50"/>
      <c r="D27" s="70" t="s">
        <v>80</v>
      </c>
      <c r="E27" s="66"/>
      <c r="F27" s="256"/>
      <c r="G27" s="276"/>
      <c r="H27" s="252" t="s">
        <v>231</v>
      </c>
      <c r="I27" s="62"/>
      <c r="J27" s="62"/>
      <c r="K27" s="41"/>
      <c r="L27" s="42"/>
    </row>
    <row r="28" spans="2:12" ht="60" customHeight="1" x14ac:dyDescent="0.25">
      <c r="B28" s="40"/>
      <c r="C28" s="50"/>
      <c r="D28" s="70" t="s">
        <v>81</v>
      </c>
      <c r="E28" s="66"/>
      <c r="F28" s="256"/>
      <c r="G28" s="276"/>
      <c r="H28" s="143" t="s">
        <v>160</v>
      </c>
      <c r="I28" s="220"/>
      <c r="J28" s="144"/>
      <c r="K28" s="41"/>
      <c r="L28" s="42"/>
    </row>
    <row r="29" spans="2:12" ht="60" customHeight="1" thickBot="1" x14ac:dyDescent="0.3">
      <c r="B29" s="40"/>
      <c r="C29" s="50"/>
      <c r="D29" s="286" t="s">
        <v>82</v>
      </c>
      <c r="E29" s="240"/>
      <c r="F29" s="257"/>
      <c r="G29" s="276"/>
      <c r="H29" s="143" t="s">
        <v>161</v>
      </c>
      <c r="I29" s="220"/>
      <c r="J29" s="144"/>
      <c r="K29" s="41"/>
      <c r="L29" s="42"/>
    </row>
    <row r="30" spans="2:12" ht="45.75" customHeight="1" thickBot="1" x14ac:dyDescent="0.3">
      <c r="B30" s="40"/>
      <c r="C30" s="50"/>
      <c r="D30" s="74"/>
      <c r="E30" s="74"/>
      <c r="F30" s="75"/>
      <c r="G30" s="41"/>
      <c r="H30" s="143" t="s">
        <v>162</v>
      </c>
      <c r="I30" s="220"/>
      <c r="J30" s="144"/>
      <c r="K30" s="41"/>
      <c r="L30" s="42"/>
    </row>
    <row r="31" spans="2:12" ht="129" customHeight="1" x14ac:dyDescent="0.25">
      <c r="B31" s="40"/>
      <c r="C31" s="50"/>
      <c r="D31" s="76" t="s">
        <v>70</v>
      </c>
      <c r="E31" s="77" t="s">
        <v>83</v>
      </c>
      <c r="F31" s="254" t="s">
        <v>58</v>
      </c>
      <c r="G31" s="273"/>
      <c r="H31" s="143" t="s">
        <v>163</v>
      </c>
      <c r="I31" s="220"/>
      <c r="J31" s="144"/>
      <c r="K31" s="41"/>
      <c r="L31" s="42"/>
    </row>
    <row r="32" spans="2:12" ht="60" customHeight="1" thickBot="1" x14ac:dyDescent="0.3">
      <c r="B32" s="40"/>
      <c r="C32" s="50"/>
      <c r="D32" s="59" t="s">
        <v>84</v>
      </c>
      <c r="E32" s="60">
        <f>SUM(E33:E36)</f>
        <v>0</v>
      </c>
      <c r="F32" s="61"/>
      <c r="G32" s="273"/>
      <c r="H32" s="287" t="s">
        <v>164</v>
      </c>
      <c r="I32" s="220"/>
      <c r="J32" s="144"/>
      <c r="K32" s="41"/>
      <c r="L32" s="42"/>
    </row>
    <row r="33" spans="2:12" ht="60" customHeight="1" thickBot="1" x14ac:dyDescent="0.3">
      <c r="B33" s="40"/>
      <c r="C33" s="50"/>
      <c r="D33" s="78" t="s">
        <v>85</v>
      </c>
      <c r="E33" s="66"/>
      <c r="F33" s="69"/>
      <c r="G33" s="41"/>
      <c r="H33" s="147"/>
      <c r="I33" s="147"/>
      <c r="J33" s="147"/>
      <c r="K33" s="41"/>
      <c r="L33" s="42"/>
    </row>
    <row r="34" spans="2:12" ht="60" customHeight="1" x14ac:dyDescent="0.25">
      <c r="B34" s="40"/>
      <c r="C34" s="50"/>
      <c r="D34" s="78" t="s">
        <v>86</v>
      </c>
      <c r="E34" s="66"/>
      <c r="F34" s="256"/>
      <c r="G34" s="276"/>
      <c r="H34" s="141" t="s">
        <v>70</v>
      </c>
      <c r="I34" s="142" t="s">
        <v>83</v>
      </c>
      <c r="J34" s="58" t="s">
        <v>58</v>
      </c>
      <c r="K34" s="41"/>
      <c r="L34" s="42"/>
    </row>
    <row r="35" spans="2:12" ht="60" customHeight="1" thickBot="1" x14ac:dyDescent="0.3">
      <c r="B35" s="40"/>
      <c r="C35" s="50"/>
      <c r="D35" s="78" t="s">
        <v>87</v>
      </c>
      <c r="E35" s="66"/>
      <c r="F35" s="256"/>
      <c r="G35" s="276"/>
      <c r="H35" s="148" t="s">
        <v>165</v>
      </c>
      <c r="I35" s="149"/>
      <c r="J35" s="150"/>
      <c r="K35" s="41"/>
      <c r="L35" s="42"/>
    </row>
    <row r="36" spans="2:12" ht="60" customHeight="1" thickBot="1" x14ac:dyDescent="0.3">
      <c r="B36" s="40"/>
      <c r="C36" s="50"/>
      <c r="D36" s="80" t="s">
        <v>88</v>
      </c>
      <c r="E36" s="81">
        <f>E37+E38+E39+E40+E41+E42+E43+E44+E45+E46</f>
        <v>0</v>
      </c>
      <c r="F36" s="61"/>
      <c r="G36" s="276"/>
      <c r="H36" s="151"/>
      <c r="I36" s="152"/>
      <c r="J36" s="147"/>
      <c r="K36" s="41"/>
      <c r="L36" s="42"/>
    </row>
    <row r="37" spans="2:12" ht="60" customHeight="1" x14ac:dyDescent="0.25">
      <c r="B37" s="40"/>
      <c r="C37" s="50"/>
      <c r="D37" s="78" t="s">
        <v>89</v>
      </c>
      <c r="E37" s="66"/>
      <c r="F37" s="69"/>
      <c r="G37" s="41"/>
      <c r="H37" s="141" t="s">
        <v>70</v>
      </c>
      <c r="I37" s="142" t="s">
        <v>83</v>
      </c>
      <c r="J37" s="58" t="s">
        <v>58</v>
      </c>
      <c r="K37" s="41"/>
      <c r="L37" s="42"/>
    </row>
    <row r="38" spans="2:12" ht="60" customHeight="1" x14ac:dyDescent="0.25">
      <c r="B38" s="40"/>
      <c r="C38" s="50"/>
      <c r="D38" s="78" t="s">
        <v>90</v>
      </c>
      <c r="E38" s="66"/>
      <c r="F38" s="256"/>
      <c r="G38" s="273"/>
      <c r="H38" s="59" t="s">
        <v>166</v>
      </c>
      <c r="I38" s="60">
        <f>SUM(I39:I42)</f>
        <v>0</v>
      </c>
      <c r="J38" s="62"/>
      <c r="K38" s="41"/>
      <c r="L38" s="42"/>
    </row>
    <row r="39" spans="2:12" ht="60" customHeight="1" x14ac:dyDescent="0.25">
      <c r="B39" s="40"/>
      <c r="C39" s="50"/>
      <c r="D39" s="78" t="s">
        <v>91</v>
      </c>
      <c r="E39" s="66"/>
      <c r="F39" s="256"/>
      <c r="G39" s="276"/>
      <c r="H39" s="143" t="s">
        <v>167</v>
      </c>
      <c r="I39" s="220"/>
      <c r="J39" s="144"/>
      <c r="K39" s="41"/>
      <c r="L39" s="42"/>
    </row>
    <row r="40" spans="2:12" ht="60" customHeight="1" x14ac:dyDescent="0.25">
      <c r="B40" s="40"/>
      <c r="C40" s="50"/>
      <c r="D40" s="78" t="s">
        <v>92</v>
      </c>
      <c r="E40" s="66"/>
      <c r="F40" s="256"/>
      <c r="G40" s="276"/>
      <c r="H40" s="143" t="s">
        <v>168</v>
      </c>
      <c r="I40" s="220"/>
      <c r="J40" s="144"/>
      <c r="K40" s="41"/>
      <c r="L40" s="42"/>
    </row>
    <row r="41" spans="2:12" ht="60" customHeight="1" x14ac:dyDescent="0.25">
      <c r="B41" s="40"/>
      <c r="C41" s="50"/>
      <c r="D41" s="78" t="s">
        <v>93</v>
      </c>
      <c r="E41" s="66"/>
      <c r="F41" s="256"/>
      <c r="G41" s="276"/>
      <c r="H41" s="143" t="s">
        <v>169</v>
      </c>
      <c r="I41" s="220"/>
      <c r="J41" s="144"/>
      <c r="K41" s="41"/>
      <c r="L41" s="42"/>
    </row>
    <row r="42" spans="2:12" ht="60" customHeight="1" thickBot="1" x14ac:dyDescent="0.3">
      <c r="B42" s="40"/>
      <c r="C42" s="50"/>
      <c r="D42" s="83" t="s">
        <v>94</v>
      </c>
      <c r="E42" s="66"/>
      <c r="F42" s="255"/>
      <c r="G42" s="276"/>
      <c r="H42" s="148" t="s">
        <v>170</v>
      </c>
      <c r="I42" s="220"/>
      <c r="J42" s="144"/>
      <c r="K42" s="41"/>
      <c r="L42" s="42"/>
    </row>
    <row r="43" spans="2:12" ht="60" customHeight="1" thickBot="1" x14ac:dyDescent="0.3">
      <c r="B43" s="40"/>
      <c r="C43" s="50"/>
      <c r="D43" s="83" t="s">
        <v>95</v>
      </c>
      <c r="E43" s="66"/>
      <c r="F43" s="256"/>
      <c r="G43" s="276"/>
      <c r="H43" s="151"/>
      <c r="I43" s="152"/>
      <c r="J43" s="147"/>
      <c r="K43" s="41"/>
      <c r="L43" s="42"/>
    </row>
    <row r="44" spans="2:12" ht="60" customHeight="1" x14ac:dyDescent="0.25">
      <c r="B44" s="40"/>
      <c r="C44" s="50"/>
      <c r="D44" s="78" t="s">
        <v>96</v>
      </c>
      <c r="E44" s="66"/>
      <c r="F44" s="256"/>
      <c r="G44" s="276"/>
      <c r="H44" s="141" t="s">
        <v>70</v>
      </c>
      <c r="I44" s="142" t="s">
        <v>83</v>
      </c>
      <c r="J44" s="58" t="s">
        <v>58</v>
      </c>
      <c r="K44" s="41"/>
      <c r="L44" s="42"/>
    </row>
    <row r="45" spans="2:12" ht="60" customHeight="1" thickBot="1" x14ac:dyDescent="0.3">
      <c r="B45" s="40"/>
      <c r="C45" s="50"/>
      <c r="D45" s="84" t="s">
        <v>97</v>
      </c>
      <c r="E45" s="66"/>
      <c r="F45" s="256"/>
      <c r="G45" s="276"/>
      <c r="H45" s="148" t="s">
        <v>171</v>
      </c>
      <c r="I45" s="149"/>
      <c r="J45" s="153"/>
      <c r="K45" s="41"/>
      <c r="L45" s="42"/>
    </row>
    <row r="46" spans="2:12" ht="60" customHeight="1" thickBot="1" x14ac:dyDescent="0.3">
      <c r="B46" s="40"/>
      <c r="C46" s="50"/>
      <c r="D46" s="86" t="s">
        <v>98</v>
      </c>
      <c r="E46" s="240"/>
      <c r="F46" s="257"/>
      <c r="G46" s="276"/>
      <c r="H46" s="151"/>
      <c r="I46" s="152"/>
      <c r="J46" s="147"/>
      <c r="K46" s="41"/>
      <c r="L46" s="42"/>
    </row>
    <row r="47" spans="2:12" ht="59.25" customHeight="1" thickBot="1" x14ac:dyDescent="0.3">
      <c r="B47" s="40"/>
      <c r="C47" s="50"/>
      <c r="D47" s="88"/>
      <c r="E47" s="89"/>
      <c r="F47" s="90"/>
      <c r="G47" s="41"/>
      <c r="H47" s="141" t="s">
        <v>70</v>
      </c>
      <c r="I47" s="142" t="s">
        <v>83</v>
      </c>
      <c r="J47" s="58" t="s">
        <v>58</v>
      </c>
      <c r="K47" s="41"/>
      <c r="L47" s="42"/>
    </row>
    <row r="48" spans="2:12" ht="116.25" customHeight="1" x14ac:dyDescent="0.25">
      <c r="B48" s="40"/>
      <c r="C48" s="50"/>
      <c r="D48" s="76" t="s">
        <v>70</v>
      </c>
      <c r="E48" s="77" t="s">
        <v>83</v>
      </c>
      <c r="F48" s="254" t="s">
        <v>58</v>
      </c>
      <c r="G48" s="273"/>
      <c r="H48" s="59" t="s">
        <v>172</v>
      </c>
      <c r="I48" s="60">
        <f>SUM(I49:I56)</f>
        <v>0</v>
      </c>
      <c r="J48" s="62"/>
      <c r="K48" s="41"/>
      <c r="L48" s="42"/>
    </row>
    <row r="49" spans="2:12" ht="60" customHeight="1" x14ac:dyDescent="0.25">
      <c r="B49" s="40"/>
      <c r="C49" s="50"/>
      <c r="D49" s="59" t="s">
        <v>99</v>
      </c>
      <c r="E49" s="60">
        <f>SUM(E50:E56)</f>
        <v>0</v>
      </c>
      <c r="F49" s="62"/>
      <c r="G49" s="41"/>
      <c r="H49" s="143" t="s">
        <v>112</v>
      </c>
      <c r="I49" s="220"/>
      <c r="J49" s="144"/>
      <c r="K49" s="41"/>
      <c r="L49" s="42"/>
    </row>
    <row r="50" spans="2:12" ht="60" customHeight="1" x14ac:dyDescent="0.25">
      <c r="B50" s="40"/>
      <c r="C50" s="50"/>
      <c r="D50" s="78" t="s">
        <v>100</v>
      </c>
      <c r="E50" s="66"/>
      <c r="F50" s="256"/>
      <c r="G50" s="273"/>
      <c r="H50" s="143" t="s">
        <v>173</v>
      </c>
      <c r="I50" s="220"/>
      <c r="J50" s="144"/>
      <c r="K50" s="41"/>
      <c r="L50" s="42"/>
    </row>
    <row r="51" spans="2:12" ht="60" customHeight="1" x14ac:dyDescent="0.25">
      <c r="B51" s="40"/>
      <c r="C51" s="50"/>
      <c r="D51" s="59" t="s">
        <v>101</v>
      </c>
      <c r="E51" s="61"/>
      <c r="F51" s="62"/>
      <c r="G51" s="41"/>
      <c r="H51" s="143" t="s">
        <v>174</v>
      </c>
      <c r="I51" s="220"/>
      <c r="J51" s="144"/>
      <c r="K51" s="41"/>
      <c r="L51" s="42"/>
    </row>
    <row r="52" spans="2:12" ht="60" customHeight="1" x14ac:dyDescent="0.25">
      <c r="B52" s="40"/>
      <c r="C52" s="50"/>
      <c r="D52" s="78" t="s">
        <v>102</v>
      </c>
      <c r="E52" s="66"/>
      <c r="F52" s="256"/>
      <c r="G52" s="273"/>
      <c r="H52" s="154" t="s">
        <v>175</v>
      </c>
      <c r="I52" s="220"/>
      <c r="J52" s="144"/>
      <c r="K52" s="41"/>
      <c r="L52" s="42"/>
    </row>
    <row r="53" spans="2:12" ht="60" customHeight="1" x14ac:dyDescent="0.25">
      <c r="B53" s="40"/>
      <c r="C53" s="50"/>
      <c r="D53" s="78" t="s">
        <v>103</v>
      </c>
      <c r="E53" s="66"/>
      <c r="F53" s="69"/>
      <c r="G53" s="41"/>
      <c r="H53" s="154" t="s">
        <v>176</v>
      </c>
      <c r="I53" s="220"/>
      <c r="J53" s="144"/>
      <c r="K53" s="41"/>
      <c r="L53" s="42"/>
    </row>
    <row r="54" spans="2:12" ht="60" customHeight="1" x14ac:dyDescent="0.25">
      <c r="B54" s="40"/>
      <c r="C54" s="50"/>
      <c r="D54" s="78" t="s">
        <v>104</v>
      </c>
      <c r="E54" s="79"/>
      <c r="F54" s="256"/>
      <c r="G54" s="276"/>
      <c r="H54" s="154" t="s">
        <v>177</v>
      </c>
      <c r="I54" s="220"/>
      <c r="J54" s="144"/>
      <c r="K54" s="41"/>
      <c r="L54" s="42"/>
    </row>
    <row r="55" spans="2:12" ht="60" customHeight="1" x14ac:dyDescent="0.25">
      <c r="B55" s="40"/>
      <c r="C55" s="50"/>
      <c r="D55" s="78" t="s">
        <v>105</v>
      </c>
      <c r="E55" s="79"/>
      <c r="F55" s="256"/>
      <c r="G55" s="276"/>
      <c r="H55" s="154" t="s">
        <v>178</v>
      </c>
      <c r="I55" s="220"/>
      <c r="J55" s="144"/>
      <c r="K55" s="41"/>
      <c r="L55" s="42"/>
    </row>
    <row r="56" spans="2:12" ht="60" customHeight="1" thickBot="1" x14ac:dyDescent="0.3">
      <c r="B56" s="40"/>
      <c r="C56" s="50"/>
      <c r="D56" s="86" t="s">
        <v>106</v>
      </c>
      <c r="E56" s="87"/>
      <c r="F56" s="257"/>
      <c r="G56" s="273"/>
      <c r="H56" s="290" t="s">
        <v>179</v>
      </c>
      <c r="I56" s="220"/>
      <c r="J56" s="244"/>
      <c r="K56" s="41"/>
      <c r="L56" s="42"/>
    </row>
    <row r="57" spans="2:12" ht="60.95" customHeight="1" thickBot="1" x14ac:dyDescent="0.3">
      <c r="B57" s="40"/>
      <c r="C57" s="50"/>
      <c r="D57" s="91"/>
      <c r="E57" s="92"/>
      <c r="F57" s="90"/>
      <c r="G57" s="41"/>
      <c r="H57" s="151"/>
      <c r="I57" s="152"/>
      <c r="J57" s="155"/>
      <c r="K57" s="41"/>
      <c r="L57" s="42"/>
    </row>
    <row r="58" spans="2:12" ht="111.75" customHeight="1" x14ac:dyDescent="0.25">
      <c r="B58" s="40"/>
      <c r="C58" s="50"/>
      <c r="D58" s="76" t="s">
        <v>70</v>
      </c>
      <c r="E58" s="77" t="s">
        <v>83</v>
      </c>
      <c r="F58" s="58" t="s">
        <v>58</v>
      </c>
      <c r="G58" s="41"/>
      <c r="H58" s="141" t="s">
        <v>70</v>
      </c>
      <c r="I58" s="142" t="s">
        <v>83</v>
      </c>
      <c r="J58" s="58" t="s">
        <v>58</v>
      </c>
      <c r="K58" s="41"/>
      <c r="L58" s="42"/>
    </row>
    <row r="59" spans="2:12" ht="60" customHeight="1" x14ac:dyDescent="0.25">
      <c r="B59" s="40"/>
      <c r="C59" s="50"/>
      <c r="D59" s="59" t="s">
        <v>107</v>
      </c>
      <c r="E59" s="60">
        <f>SUM(E60:E62)</f>
        <v>0</v>
      </c>
      <c r="F59" s="61"/>
      <c r="G59" s="276"/>
      <c r="H59" s="59" t="s">
        <v>180</v>
      </c>
      <c r="I59" s="60">
        <f>I60+I61</f>
        <v>0</v>
      </c>
      <c r="J59" s="62"/>
      <c r="K59" s="41"/>
      <c r="L59" s="42"/>
    </row>
    <row r="60" spans="2:12" ht="60" customHeight="1" x14ac:dyDescent="0.25">
      <c r="B60" s="40"/>
      <c r="C60" s="50"/>
      <c r="D60" s="78" t="s">
        <v>108</v>
      </c>
      <c r="E60" s="79"/>
      <c r="F60" s="69"/>
      <c r="G60" s="272"/>
      <c r="H60" s="263" t="s">
        <v>181</v>
      </c>
      <c r="I60" s="156"/>
      <c r="J60" s="245"/>
      <c r="K60" s="41"/>
      <c r="L60" s="42"/>
    </row>
    <row r="61" spans="2:12" ht="60" customHeight="1" thickBot="1" x14ac:dyDescent="0.3">
      <c r="B61" s="40"/>
      <c r="C61" s="50"/>
      <c r="D61" s="78" t="s">
        <v>109</v>
      </c>
      <c r="E61" s="79"/>
      <c r="F61" s="256"/>
      <c r="G61" s="273"/>
      <c r="H61" s="288" t="s">
        <v>182</v>
      </c>
      <c r="I61" s="157"/>
      <c r="J61" s="158"/>
      <c r="K61" s="41"/>
      <c r="L61" s="42"/>
    </row>
    <row r="62" spans="2:12" ht="60" customHeight="1" thickBot="1" x14ac:dyDescent="0.3">
      <c r="B62" s="40"/>
      <c r="C62" s="50"/>
      <c r="D62" s="86" t="s">
        <v>110</v>
      </c>
      <c r="E62" s="87"/>
      <c r="F62" s="73"/>
      <c r="G62" s="41"/>
      <c r="H62" s="159"/>
      <c r="I62" s="160"/>
      <c r="J62" s="161"/>
      <c r="K62" s="41"/>
      <c r="L62" s="42"/>
    </row>
    <row r="63" spans="2:12" ht="44.25" customHeight="1" thickBot="1" x14ac:dyDescent="0.3">
      <c r="B63" s="40"/>
      <c r="C63" s="50"/>
      <c r="D63" s="91"/>
      <c r="E63" s="89"/>
      <c r="F63" s="93"/>
      <c r="G63" s="272"/>
      <c r="H63" s="261" t="s">
        <v>70</v>
      </c>
      <c r="I63" s="142" t="s">
        <v>83</v>
      </c>
      <c r="J63" s="58" t="s">
        <v>58</v>
      </c>
      <c r="K63" s="41"/>
      <c r="L63" s="42"/>
    </row>
    <row r="64" spans="2:12" ht="117" customHeight="1" x14ac:dyDescent="0.25">
      <c r="B64" s="40"/>
      <c r="C64" s="50"/>
      <c r="D64" s="76" t="s">
        <v>70</v>
      </c>
      <c r="E64" s="77" t="s">
        <v>83</v>
      </c>
      <c r="F64" s="58" t="s">
        <v>58</v>
      </c>
      <c r="G64" s="272"/>
      <c r="H64" s="262" t="s">
        <v>183</v>
      </c>
      <c r="I64" s="60">
        <f>I65+I86+I97+I98+I99</f>
        <v>0</v>
      </c>
      <c r="J64" s="62"/>
      <c r="K64" s="41"/>
      <c r="L64" s="42"/>
    </row>
    <row r="65" spans="2:12" ht="60" customHeight="1" x14ac:dyDescent="0.25">
      <c r="B65" s="40"/>
      <c r="C65" s="50"/>
      <c r="D65" s="59" t="s">
        <v>111</v>
      </c>
      <c r="E65" s="60">
        <f>SUM(E66:E71)</f>
        <v>0</v>
      </c>
      <c r="F65" s="62"/>
      <c r="G65" s="41"/>
      <c r="H65" s="162" t="s">
        <v>184</v>
      </c>
      <c r="I65" s="146">
        <f>I66+I69+I70+I71</f>
        <v>0</v>
      </c>
      <c r="J65" s="62"/>
      <c r="K65" s="41"/>
      <c r="L65" s="42"/>
    </row>
    <row r="66" spans="2:12" ht="60" customHeight="1" x14ac:dyDescent="0.25">
      <c r="B66" s="40"/>
      <c r="C66" s="50"/>
      <c r="D66" s="83" t="s">
        <v>112</v>
      </c>
      <c r="E66" s="79"/>
      <c r="F66" s="69"/>
      <c r="G66" s="41"/>
      <c r="H66" s="163" t="s">
        <v>185</v>
      </c>
      <c r="I66" s="146">
        <f>+I68+I67</f>
        <v>0</v>
      </c>
      <c r="J66" s="62"/>
      <c r="K66" s="41"/>
      <c r="L66" s="42"/>
    </row>
    <row r="67" spans="2:12" ht="78.75" customHeight="1" x14ac:dyDescent="0.25">
      <c r="B67" s="40"/>
      <c r="C67" s="50"/>
      <c r="D67" s="78" t="s">
        <v>113</v>
      </c>
      <c r="E67" s="79"/>
      <c r="F67" s="256"/>
      <c r="G67" s="273"/>
      <c r="H67" s="154" t="s">
        <v>186</v>
      </c>
      <c r="I67" s="220"/>
      <c r="J67" s="243"/>
      <c r="K67" s="41"/>
      <c r="L67" s="42"/>
    </row>
    <row r="68" spans="2:12" ht="60" customHeight="1" x14ac:dyDescent="0.25">
      <c r="B68" s="40"/>
      <c r="C68" s="50"/>
      <c r="D68" s="78" t="s">
        <v>114</v>
      </c>
      <c r="E68" s="79"/>
      <c r="F68" s="256"/>
      <c r="G68" s="273"/>
      <c r="H68" s="265" t="s">
        <v>232</v>
      </c>
      <c r="I68" s="220"/>
      <c r="J68" s="164"/>
      <c r="K68" s="41"/>
      <c r="L68" s="42"/>
    </row>
    <row r="69" spans="2:12" ht="60" customHeight="1" x14ac:dyDescent="0.25">
      <c r="B69" s="40"/>
      <c r="C69" s="50"/>
      <c r="D69" s="78" t="s">
        <v>115</v>
      </c>
      <c r="E69" s="79"/>
      <c r="F69" s="69"/>
      <c r="G69" s="41"/>
      <c r="H69" s="154" t="s">
        <v>188</v>
      </c>
      <c r="I69" s="220"/>
      <c r="J69" s="243"/>
      <c r="K69" s="41"/>
      <c r="L69" s="42"/>
    </row>
    <row r="70" spans="2:12" ht="60" customHeight="1" x14ac:dyDescent="0.25">
      <c r="B70" s="40"/>
      <c r="C70" s="50"/>
      <c r="D70" s="78" t="s">
        <v>116</v>
      </c>
      <c r="E70" s="79"/>
      <c r="F70" s="69"/>
      <c r="G70" s="41"/>
      <c r="H70" s="143" t="s">
        <v>189</v>
      </c>
      <c r="I70" s="220"/>
      <c r="J70" s="144"/>
      <c r="K70" s="41"/>
      <c r="L70" s="42"/>
    </row>
    <row r="71" spans="2:12" ht="60" customHeight="1" thickBot="1" x14ac:dyDescent="0.3">
      <c r="B71" s="40"/>
      <c r="C71" s="50"/>
      <c r="D71" s="86" t="s">
        <v>241</v>
      </c>
      <c r="E71" s="87"/>
      <c r="F71" s="73"/>
      <c r="G71" s="41"/>
      <c r="H71" s="59" t="s">
        <v>190</v>
      </c>
      <c r="I71" s="60">
        <f>I72+I73+I74+I75+I76+I77+I78+I79+I80+I81+I82+I83+I84+I85</f>
        <v>0</v>
      </c>
      <c r="J71" s="62"/>
      <c r="K71" s="41"/>
      <c r="L71" s="42"/>
    </row>
    <row r="72" spans="2:12" ht="60.95" customHeight="1" thickBot="1" x14ac:dyDescent="0.3">
      <c r="B72" s="40"/>
      <c r="C72" s="50"/>
      <c r="D72" s="91"/>
      <c r="E72" s="89"/>
      <c r="F72" s="90"/>
      <c r="G72" s="41"/>
      <c r="H72" s="165" t="s">
        <v>191</v>
      </c>
      <c r="I72" s="220"/>
      <c r="J72" s="144"/>
      <c r="K72" s="41"/>
      <c r="L72" s="42"/>
    </row>
    <row r="73" spans="2:12" ht="107.25" customHeight="1" x14ac:dyDescent="0.25">
      <c r="B73" s="40"/>
      <c r="C73" s="50"/>
      <c r="D73" s="76" t="s">
        <v>70</v>
      </c>
      <c r="E73" s="77" t="s">
        <v>83</v>
      </c>
      <c r="F73" s="254" t="s">
        <v>58</v>
      </c>
      <c r="G73" s="273"/>
      <c r="H73" s="165" t="s">
        <v>192</v>
      </c>
      <c r="I73" s="220"/>
      <c r="J73" s="144"/>
      <c r="K73" s="41"/>
      <c r="L73" s="42"/>
    </row>
    <row r="74" spans="2:12" ht="60" customHeight="1" x14ac:dyDescent="0.25">
      <c r="B74" s="40"/>
      <c r="C74" s="50"/>
      <c r="D74" s="59" t="s">
        <v>118</v>
      </c>
      <c r="E74" s="60">
        <f>SUM(E75:E79)</f>
        <v>0</v>
      </c>
      <c r="F74" s="61"/>
      <c r="G74" s="273"/>
      <c r="H74" s="165" t="s">
        <v>193</v>
      </c>
      <c r="I74" s="220"/>
      <c r="J74" s="144"/>
      <c r="K74" s="41"/>
      <c r="L74" s="42"/>
    </row>
    <row r="75" spans="2:12" ht="60" customHeight="1" x14ac:dyDescent="0.25">
      <c r="B75" s="40"/>
      <c r="C75" s="50"/>
      <c r="D75" s="83" t="s">
        <v>233</v>
      </c>
      <c r="E75" s="79"/>
      <c r="F75" s="69"/>
      <c r="G75" s="41"/>
      <c r="H75" s="165" t="s">
        <v>194</v>
      </c>
      <c r="I75" s="220"/>
      <c r="J75" s="144"/>
      <c r="K75" s="41"/>
      <c r="L75" s="42"/>
    </row>
    <row r="76" spans="2:12" ht="60" customHeight="1" x14ac:dyDescent="0.25">
      <c r="B76" s="40"/>
      <c r="C76" s="50"/>
      <c r="D76" s="83" t="s">
        <v>120</v>
      </c>
      <c r="E76" s="94"/>
      <c r="F76" s="256"/>
      <c r="G76" s="273"/>
      <c r="H76" s="165" t="s">
        <v>195</v>
      </c>
      <c r="I76" s="220"/>
      <c r="J76" s="144"/>
      <c r="K76" s="41"/>
      <c r="L76" s="42"/>
    </row>
    <row r="77" spans="2:12" ht="60" customHeight="1" x14ac:dyDescent="0.25">
      <c r="B77" s="40"/>
      <c r="C77" s="50"/>
      <c r="D77" s="83" t="s">
        <v>121</v>
      </c>
      <c r="E77" s="94"/>
      <c r="F77" s="256"/>
      <c r="G77" s="276"/>
      <c r="H77" s="165" t="s">
        <v>196</v>
      </c>
      <c r="I77" s="220"/>
      <c r="J77" s="144"/>
      <c r="K77" s="41"/>
      <c r="L77" s="42"/>
    </row>
    <row r="78" spans="2:12" ht="60" customHeight="1" x14ac:dyDescent="0.25">
      <c r="B78" s="40"/>
      <c r="C78" s="50"/>
      <c r="D78" s="78" t="s">
        <v>122</v>
      </c>
      <c r="E78" s="79"/>
      <c r="F78" s="256"/>
      <c r="G78" s="273"/>
      <c r="H78" s="165" t="s">
        <v>197</v>
      </c>
      <c r="I78" s="220"/>
      <c r="J78" s="144"/>
      <c r="K78" s="41"/>
      <c r="L78" s="42"/>
    </row>
    <row r="79" spans="2:12" ht="60" customHeight="1" thickBot="1" x14ac:dyDescent="0.3">
      <c r="B79" s="40"/>
      <c r="C79" s="50"/>
      <c r="D79" s="86" t="s">
        <v>123</v>
      </c>
      <c r="E79" s="87"/>
      <c r="F79" s="257"/>
      <c r="G79" s="276"/>
      <c r="H79" s="165" t="s">
        <v>198</v>
      </c>
      <c r="I79" s="220"/>
      <c r="J79" s="144"/>
      <c r="K79" s="41"/>
      <c r="L79" s="42"/>
    </row>
    <row r="80" spans="2:12" ht="60.95" customHeight="1" thickBot="1" x14ac:dyDescent="0.3">
      <c r="B80" s="40"/>
      <c r="C80" s="50"/>
      <c r="D80" s="95"/>
      <c r="E80" s="96"/>
      <c r="F80" s="97"/>
      <c r="G80" s="272"/>
      <c r="H80" s="266" t="s">
        <v>199</v>
      </c>
      <c r="I80" s="220"/>
      <c r="J80" s="144"/>
      <c r="K80" s="41"/>
      <c r="L80" s="42"/>
    </row>
    <row r="81" spans="2:12" ht="105" customHeight="1" x14ac:dyDescent="0.25">
      <c r="B81" s="40"/>
      <c r="C81" s="50"/>
      <c r="D81" s="76" t="s">
        <v>70</v>
      </c>
      <c r="E81" s="77" t="s">
        <v>83</v>
      </c>
      <c r="F81" s="254" t="s">
        <v>58</v>
      </c>
      <c r="G81" s="273"/>
      <c r="H81" s="165" t="s">
        <v>200</v>
      </c>
      <c r="I81" s="220"/>
      <c r="J81" s="144"/>
      <c r="K81" s="41"/>
      <c r="L81" s="42"/>
    </row>
    <row r="82" spans="2:12" ht="60" customHeight="1" x14ac:dyDescent="0.25">
      <c r="B82" s="40"/>
      <c r="C82" s="50"/>
      <c r="D82" s="59" t="s">
        <v>124</v>
      </c>
      <c r="E82" s="60">
        <f>SUM(E83:E85)</f>
        <v>0</v>
      </c>
      <c r="F82" s="61"/>
      <c r="G82" s="273"/>
      <c r="H82" s="165" t="s">
        <v>201</v>
      </c>
      <c r="I82" s="220"/>
      <c r="J82" s="144"/>
      <c r="K82" s="41"/>
      <c r="L82" s="42"/>
    </row>
    <row r="83" spans="2:12" ht="60" customHeight="1" x14ac:dyDescent="0.25">
      <c r="B83" s="40"/>
      <c r="C83" s="50"/>
      <c r="D83" s="78" t="s">
        <v>125</v>
      </c>
      <c r="E83" s="79"/>
      <c r="F83" s="69"/>
      <c r="G83" s="272"/>
      <c r="H83" s="266" t="s">
        <v>202</v>
      </c>
      <c r="I83" s="220"/>
      <c r="J83" s="144"/>
      <c r="K83" s="41"/>
      <c r="L83" s="42"/>
    </row>
    <row r="84" spans="2:12" ht="60" customHeight="1" x14ac:dyDescent="0.25">
      <c r="B84" s="40"/>
      <c r="C84" s="50"/>
      <c r="D84" s="78" t="s">
        <v>126</v>
      </c>
      <c r="E84" s="79"/>
      <c r="F84" s="256"/>
      <c r="G84" s="273"/>
      <c r="H84" s="165" t="s">
        <v>203</v>
      </c>
      <c r="I84" s="220"/>
      <c r="J84" s="144"/>
      <c r="K84" s="41"/>
      <c r="L84" s="42"/>
    </row>
    <row r="85" spans="2:12" ht="60" customHeight="1" thickBot="1" x14ac:dyDescent="0.3">
      <c r="B85" s="40"/>
      <c r="C85" s="50"/>
      <c r="D85" s="86" t="s">
        <v>127</v>
      </c>
      <c r="E85" s="87"/>
      <c r="F85" s="73"/>
      <c r="G85" s="41"/>
      <c r="H85" s="289" t="s">
        <v>234</v>
      </c>
      <c r="I85" s="220"/>
      <c r="J85" s="164"/>
      <c r="K85" s="41"/>
      <c r="L85" s="42"/>
    </row>
    <row r="86" spans="2:12" ht="60.95" customHeight="1" thickBot="1" x14ac:dyDescent="0.3">
      <c r="B86" s="40"/>
      <c r="C86" s="50"/>
      <c r="D86" s="95"/>
      <c r="E86" s="98"/>
      <c r="F86" s="99"/>
      <c r="G86" s="41"/>
      <c r="H86" s="162" t="s">
        <v>205</v>
      </c>
      <c r="I86" s="146">
        <f>I87+I92</f>
        <v>0</v>
      </c>
      <c r="J86" s="62"/>
      <c r="K86" s="41"/>
      <c r="L86" s="42"/>
    </row>
    <row r="87" spans="2:12" ht="108.75" customHeight="1" x14ac:dyDescent="0.25">
      <c r="B87" s="40"/>
      <c r="C87" s="50"/>
      <c r="D87" s="76" t="s">
        <v>70</v>
      </c>
      <c r="E87" s="77" t="s">
        <v>83</v>
      </c>
      <c r="F87" s="254" t="s">
        <v>58</v>
      </c>
      <c r="G87" s="273"/>
      <c r="H87" s="163" t="s">
        <v>206</v>
      </c>
      <c r="I87" s="146">
        <f>I88+I89+I90+I91</f>
        <v>0</v>
      </c>
      <c r="J87" s="62"/>
      <c r="K87" s="41"/>
      <c r="L87" s="42"/>
    </row>
    <row r="88" spans="2:12" ht="60" customHeight="1" x14ac:dyDescent="0.25">
      <c r="B88" s="40"/>
      <c r="C88" s="50"/>
      <c r="D88" s="83" t="s">
        <v>128</v>
      </c>
      <c r="E88" s="79"/>
      <c r="F88" s="256"/>
      <c r="G88" s="276"/>
      <c r="H88" s="154" t="s">
        <v>207</v>
      </c>
      <c r="I88" s="220"/>
      <c r="J88" s="166"/>
      <c r="K88" s="41"/>
      <c r="L88" s="42"/>
    </row>
    <row r="89" spans="2:12" ht="60" customHeight="1" x14ac:dyDescent="0.25">
      <c r="B89" s="40"/>
      <c r="C89" s="50"/>
      <c r="D89" s="78" t="s">
        <v>129</v>
      </c>
      <c r="E89" s="79"/>
      <c r="F89" s="69"/>
      <c r="G89" s="41"/>
      <c r="H89" s="154" t="s">
        <v>208</v>
      </c>
      <c r="I89" s="220"/>
      <c r="J89" s="243"/>
      <c r="K89" s="41"/>
      <c r="L89" s="42"/>
    </row>
    <row r="90" spans="2:12" ht="60" customHeight="1" x14ac:dyDescent="0.25">
      <c r="B90" s="40"/>
      <c r="C90" s="50"/>
      <c r="D90" s="78" t="s">
        <v>130</v>
      </c>
      <c r="E90" s="79"/>
      <c r="F90" s="69"/>
      <c r="G90" s="41"/>
      <c r="H90" s="154" t="s">
        <v>209</v>
      </c>
      <c r="I90" s="220"/>
      <c r="J90" s="166"/>
      <c r="K90" s="41"/>
      <c r="L90" s="42"/>
    </row>
    <row r="91" spans="2:12" ht="60" customHeight="1" x14ac:dyDescent="0.25">
      <c r="B91" s="40"/>
      <c r="C91" s="50"/>
      <c r="D91" s="78" t="s">
        <v>131</v>
      </c>
      <c r="E91" s="79"/>
      <c r="F91" s="256"/>
      <c r="G91" s="276"/>
      <c r="H91" s="154" t="s">
        <v>210</v>
      </c>
      <c r="I91" s="220"/>
      <c r="J91" s="166"/>
      <c r="K91" s="41"/>
      <c r="L91" s="42"/>
    </row>
    <row r="92" spans="2:12" ht="60" customHeight="1" thickBot="1" x14ac:dyDescent="0.3">
      <c r="B92" s="40"/>
      <c r="C92" s="50"/>
      <c r="D92" s="86" t="s">
        <v>235</v>
      </c>
      <c r="E92" s="87"/>
      <c r="F92" s="258"/>
      <c r="G92" s="276"/>
      <c r="H92" s="163" t="s">
        <v>211</v>
      </c>
      <c r="I92" s="146">
        <f>I93+I94+I95+I96</f>
        <v>0</v>
      </c>
      <c r="J92" s="62"/>
      <c r="K92" s="41"/>
      <c r="L92" s="42"/>
    </row>
    <row r="93" spans="2:12" ht="60.95" customHeight="1" x14ac:dyDescent="0.25">
      <c r="B93" s="40"/>
      <c r="C93" s="50"/>
      <c r="D93" s="101"/>
      <c r="E93" s="101"/>
      <c r="F93" s="102"/>
      <c r="G93" s="41"/>
      <c r="H93" s="143" t="s">
        <v>212</v>
      </c>
      <c r="I93" s="220"/>
      <c r="J93" s="166"/>
      <c r="K93" s="41"/>
      <c r="L93" s="42"/>
    </row>
    <row r="94" spans="2:12" ht="60.95" customHeight="1" x14ac:dyDescent="0.25">
      <c r="B94" s="40"/>
      <c r="C94" s="50"/>
      <c r="D94" s="104"/>
      <c r="E94" s="104"/>
      <c r="F94" s="104"/>
      <c r="G94" s="41"/>
      <c r="H94" s="154" t="s">
        <v>213</v>
      </c>
      <c r="I94" s="220"/>
      <c r="J94" s="166"/>
      <c r="K94" s="41"/>
      <c r="L94" s="42"/>
    </row>
    <row r="95" spans="2:12" ht="105" customHeight="1" x14ac:dyDescent="0.25">
      <c r="B95" s="40"/>
      <c r="C95" s="50"/>
      <c r="D95" s="104"/>
      <c r="E95" s="104"/>
      <c r="F95" s="104"/>
      <c r="G95" s="41"/>
      <c r="H95" s="154" t="s">
        <v>214</v>
      </c>
      <c r="I95" s="220"/>
      <c r="J95" s="166"/>
      <c r="K95" s="41"/>
      <c r="L95" s="42"/>
    </row>
    <row r="96" spans="2:12" ht="60" customHeight="1" x14ac:dyDescent="0.25">
      <c r="B96" s="40"/>
      <c r="C96" s="50"/>
      <c r="D96" s="104"/>
      <c r="E96" s="104"/>
      <c r="F96" s="104"/>
      <c r="G96" s="41"/>
      <c r="H96" s="154" t="s">
        <v>215</v>
      </c>
      <c r="I96" s="220"/>
      <c r="J96" s="166"/>
      <c r="K96" s="41"/>
      <c r="L96" s="42"/>
    </row>
    <row r="97" spans="2:12" ht="60" customHeight="1" x14ac:dyDescent="0.25">
      <c r="B97" s="40"/>
      <c r="C97" s="50"/>
      <c r="D97" s="104"/>
      <c r="E97" s="104"/>
      <c r="F97" s="104"/>
      <c r="G97" s="41"/>
      <c r="H97" s="143" t="s">
        <v>216</v>
      </c>
      <c r="I97" s="220"/>
      <c r="J97" s="144"/>
      <c r="K97" s="41"/>
      <c r="L97" s="42"/>
    </row>
    <row r="98" spans="2:12" ht="60" customHeight="1" x14ac:dyDescent="0.25">
      <c r="B98" s="40"/>
      <c r="C98" s="50"/>
      <c r="D98" s="104"/>
      <c r="E98" s="104"/>
      <c r="F98" s="104"/>
      <c r="G98" s="41"/>
      <c r="H98" s="167" t="s">
        <v>217</v>
      </c>
      <c r="I98" s="220"/>
      <c r="J98" s="168"/>
      <c r="K98" s="41"/>
      <c r="L98" s="42"/>
    </row>
    <row r="99" spans="2:12" ht="39.75" customHeight="1" thickBot="1" x14ac:dyDescent="0.3">
      <c r="B99" s="40"/>
      <c r="C99" s="50"/>
      <c r="D99" s="104"/>
      <c r="E99" s="104"/>
      <c r="F99" s="104"/>
      <c r="G99" s="41"/>
      <c r="H99" s="287" t="s">
        <v>218</v>
      </c>
      <c r="I99" s="112"/>
      <c r="J99" s="244"/>
      <c r="K99" s="41"/>
      <c r="L99" s="42"/>
    </row>
    <row r="100" spans="2:12" ht="39.75" customHeight="1" thickBot="1" x14ac:dyDescent="0.3">
      <c r="B100" s="40"/>
      <c r="C100" s="50"/>
      <c r="D100" s="104"/>
      <c r="E100" s="104"/>
      <c r="F100" s="104"/>
      <c r="G100" s="41"/>
      <c r="H100" s="169"/>
      <c r="I100" s="170"/>
      <c r="J100" s="161"/>
      <c r="K100" s="41"/>
      <c r="L100" s="42"/>
    </row>
    <row r="101" spans="2:12" ht="111" customHeight="1" x14ac:dyDescent="0.25">
      <c r="B101" s="40"/>
      <c r="C101" s="117"/>
      <c r="D101" s="104"/>
      <c r="E101" s="104"/>
      <c r="F101" s="104"/>
      <c r="G101" s="41"/>
      <c r="H101" s="141" t="s">
        <v>70</v>
      </c>
      <c r="I101" s="142" t="s">
        <v>83</v>
      </c>
      <c r="J101" s="58" t="s">
        <v>58</v>
      </c>
      <c r="K101" s="41"/>
      <c r="L101" s="42"/>
    </row>
    <row r="102" spans="2:12" ht="60" customHeight="1" x14ac:dyDescent="0.25">
      <c r="B102" s="40"/>
      <c r="C102" s="117"/>
      <c r="D102" s="104"/>
      <c r="E102" s="104"/>
      <c r="F102" s="104"/>
      <c r="G102" s="41"/>
      <c r="H102" s="154" t="s">
        <v>219</v>
      </c>
      <c r="I102" s="171"/>
      <c r="J102" s="172"/>
      <c r="K102" s="41"/>
      <c r="L102" s="42"/>
    </row>
    <row r="103" spans="2:12" ht="60" customHeight="1" x14ac:dyDescent="0.25">
      <c r="B103" s="40"/>
      <c r="C103" s="117"/>
      <c r="D103" s="104"/>
      <c r="E103" s="104"/>
      <c r="F103" s="104"/>
      <c r="G103" s="41"/>
      <c r="H103" s="154" t="s">
        <v>220</v>
      </c>
      <c r="I103" s="171"/>
      <c r="J103" s="172"/>
      <c r="K103" s="41"/>
      <c r="L103" s="42"/>
    </row>
    <row r="104" spans="2:12" ht="60" customHeight="1" x14ac:dyDescent="0.25">
      <c r="B104" s="40"/>
      <c r="C104" s="117"/>
      <c r="D104" s="104"/>
      <c r="E104" s="104"/>
      <c r="F104" s="104"/>
      <c r="G104" s="41"/>
      <c r="H104" s="154" t="s">
        <v>221</v>
      </c>
      <c r="I104" s="171"/>
      <c r="J104" s="172"/>
      <c r="K104" s="41"/>
      <c r="L104" s="42"/>
    </row>
    <row r="105" spans="2:12" ht="42" customHeight="1" thickBot="1" x14ac:dyDescent="0.3">
      <c r="B105" s="40"/>
      <c r="C105" s="117"/>
      <c r="D105" s="125"/>
      <c r="E105" s="126"/>
      <c r="F105" s="104"/>
      <c r="G105" s="272"/>
      <c r="H105" s="267" t="s">
        <v>222</v>
      </c>
      <c r="I105" s="174"/>
      <c r="J105" s="175"/>
      <c r="K105" s="41"/>
      <c r="L105" s="42"/>
    </row>
    <row r="106" spans="2:12" ht="42" customHeight="1" x14ac:dyDescent="0.25">
      <c r="B106" s="40"/>
      <c r="C106" s="117"/>
      <c r="D106" s="125"/>
      <c r="E106" s="126"/>
      <c r="F106" s="104"/>
      <c r="G106" s="41"/>
      <c r="H106" s="125"/>
      <c r="I106" s="126"/>
      <c r="J106" s="104"/>
      <c r="K106" s="41"/>
      <c r="L106" s="42"/>
    </row>
    <row r="107" spans="2:12" ht="58.5" customHeight="1" x14ac:dyDescent="0.35">
      <c r="B107" s="40"/>
      <c r="C107" s="117"/>
      <c r="D107" s="321" t="s">
        <v>142</v>
      </c>
      <c r="E107" s="321"/>
      <c r="F107" s="321"/>
      <c r="G107" s="41"/>
      <c r="H107" s="137"/>
      <c r="I107" s="137"/>
      <c r="J107" s="41"/>
      <c r="K107" s="41"/>
      <c r="L107" s="42"/>
    </row>
    <row r="108" spans="2:12" ht="42" customHeight="1" x14ac:dyDescent="0.35">
      <c r="B108" s="40"/>
      <c r="C108" s="127"/>
      <c r="D108" s="315" t="s">
        <v>597</v>
      </c>
      <c r="E108" s="315"/>
      <c r="F108" s="315"/>
      <c r="G108" s="41"/>
      <c r="H108" s="249"/>
      <c r="I108" s="249"/>
      <c r="J108" s="249"/>
      <c r="K108" s="249"/>
      <c r="L108" s="42"/>
    </row>
    <row r="109" spans="2:12" ht="60.95" customHeight="1" x14ac:dyDescent="0.35">
      <c r="B109" s="40"/>
      <c r="C109" s="41"/>
      <c r="D109" s="41"/>
      <c r="E109" s="41"/>
      <c r="F109" s="41"/>
      <c r="G109" s="41"/>
      <c r="H109" s="247"/>
      <c r="I109" s="247"/>
      <c r="J109" s="247"/>
      <c r="K109" s="41"/>
      <c r="L109" s="42"/>
    </row>
    <row r="110" spans="2:12" ht="36.75" customHeight="1" thickBot="1" x14ac:dyDescent="0.4">
      <c r="B110" s="128"/>
      <c r="C110" s="129"/>
      <c r="D110" s="129"/>
      <c r="E110" s="129"/>
      <c r="F110" s="129"/>
      <c r="G110" s="41"/>
      <c r="H110" s="176"/>
      <c r="I110" s="176"/>
      <c r="J110" s="176"/>
      <c r="K110" s="41"/>
      <c r="L110" s="42"/>
    </row>
    <row r="111" spans="2:12" ht="28.5" customHeight="1" thickTop="1" x14ac:dyDescent="0.25"/>
    <row r="112" spans="2:12" ht="60.95" customHeight="1" x14ac:dyDescent="0.25"/>
    <row r="113" ht="60.95" customHeight="1" x14ac:dyDescent="0.25"/>
    <row r="114" ht="33" customHeight="1" x14ac:dyDescent="0.25"/>
    <row r="115" ht="33" customHeight="1" x14ac:dyDescent="0.25"/>
    <row r="116" ht="39.75" customHeight="1" x14ac:dyDescent="0.25"/>
    <row r="117" ht="39.75" customHeight="1" x14ac:dyDescent="0.25"/>
    <row r="118" ht="60.95" customHeight="1" x14ac:dyDescent="0.25"/>
    <row r="119" ht="30" customHeight="1" x14ac:dyDescent="0.25"/>
    <row r="120" ht="40.5" customHeight="1" x14ac:dyDescent="0.25"/>
    <row r="121" ht="30" customHeight="1" x14ac:dyDescent="0.25"/>
    <row r="122" ht="29.25" customHeight="1" x14ac:dyDescent="0.25"/>
    <row r="123" ht="29.25" customHeight="1" x14ac:dyDescent="0.25"/>
    <row r="124" ht="60.95" customHeight="1" x14ac:dyDescent="0.25"/>
    <row r="125" ht="60.95" customHeight="1" x14ac:dyDescent="0.25"/>
    <row r="126" ht="48" customHeight="1" x14ac:dyDescent="0.25"/>
    <row r="127" ht="48" customHeight="1" x14ac:dyDescent="0.25"/>
    <row r="128" ht="57.75" customHeight="1" x14ac:dyDescent="0.25"/>
    <row r="129" ht="57.75" customHeight="1" x14ac:dyDescent="0.25"/>
    <row r="130" ht="60.95" customHeight="1" x14ac:dyDescent="0.25"/>
    <row r="131" ht="60.95" customHeight="1" x14ac:dyDescent="0.25"/>
    <row r="132" ht="60.95" customHeight="1" x14ac:dyDescent="0.25"/>
    <row r="133" ht="63.75" customHeight="1" x14ac:dyDescent="0.25"/>
    <row r="134" ht="63.75" customHeight="1" x14ac:dyDescent="0.25"/>
    <row r="135" ht="32.25" customHeight="1" x14ac:dyDescent="0.25"/>
    <row r="136" ht="32.25" customHeight="1" x14ac:dyDescent="0.25"/>
    <row r="137" ht="60.95" customHeight="1" x14ac:dyDescent="0.25"/>
    <row r="138" ht="48.75" customHeight="1" x14ac:dyDescent="0.25"/>
    <row r="139" ht="43.5" customHeight="1" x14ac:dyDescent="0.25"/>
    <row r="140" ht="43.5" customHeight="1" x14ac:dyDescent="0.25"/>
    <row r="141" ht="36.75" customHeight="1" x14ac:dyDescent="0.25"/>
    <row r="142" ht="36.75" customHeight="1" x14ac:dyDescent="0.25"/>
    <row r="143" ht="60.95" customHeight="1" x14ac:dyDescent="0.25"/>
    <row r="144" ht="60.95" customHeight="1" x14ac:dyDescent="0.25"/>
    <row r="145" ht="46.5" customHeight="1" x14ac:dyDescent="0.25"/>
    <row r="146" ht="46.5" customHeight="1" x14ac:dyDescent="0.25"/>
    <row r="147" ht="31.5" customHeight="1" x14ac:dyDescent="0.25"/>
    <row r="148" ht="31.5" customHeight="1" x14ac:dyDescent="0.25"/>
    <row r="149" ht="60.95" customHeight="1" x14ac:dyDescent="0.25"/>
    <row r="150" ht="46.5" customHeight="1" x14ac:dyDescent="0.25"/>
    <row r="151" ht="30" customHeight="1" x14ac:dyDescent="0.25"/>
    <row r="152" ht="60.95" customHeight="1" x14ac:dyDescent="0.25"/>
    <row r="153" ht="36" customHeight="1" x14ac:dyDescent="0.25"/>
    <row r="154" ht="33" customHeight="1" x14ac:dyDescent="0.25"/>
    <row r="155" ht="60.95" customHeight="1" x14ac:dyDescent="0.25"/>
    <row r="156" ht="60.95" customHeight="1" x14ac:dyDescent="0.25"/>
    <row r="157" ht="55.5" customHeight="1" x14ac:dyDescent="0.25"/>
    <row r="158" ht="60.95" customHeight="1" x14ac:dyDescent="0.25"/>
    <row r="159" ht="49.5" customHeight="1" x14ac:dyDescent="0.25"/>
    <row r="160" ht="39.75" customHeight="1" x14ac:dyDescent="0.25"/>
    <row r="161" ht="25.5" customHeight="1" x14ac:dyDescent="0.25"/>
    <row r="162" ht="60.95" customHeight="1" x14ac:dyDescent="0.25"/>
    <row r="165" ht="48" customHeight="1" x14ac:dyDescent="0.25"/>
    <row r="207" spans="9:10" x14ac:dyDescent="0.25">
      <c r="I207" s="179"/>
      <c r="J207" s="179"/>
    </row>
  </sheetData>
  <protectedRanges>
    <protectedRange sqref="F20:F28 F33:F35 F37:F45 F50:F56 F66:F70 F75:F79 F83:F85 F88:F92 F97:F98 F60:F62 F103:F106" name="Oblast2"/>
    <protectedRange sqref="E103:E106 E54:E56 E97:E98 E88:E92 E83:E85 E75:E79 E66:E71 E60:E62" name="Oblast1"/>
    <protectedRange sqref="G107" name="Oblast2_1"/>
    <protectedRange sqref="F107" name="Oblast2_1_1"/>
    <protectedRange sqref="E107" name="Oblast1_1_1"/>
    <protectedRange sqref="E50:E53" name="Oblast1_1"/>
    <protectedRange sqref="E37:E46" name="Oblast1_2"/>
    <protectedRange sqref="E33:E35" name="Oblast1_3"/>
    <protectedRange sqref="E20:E29" name="Oblast1_4"/>
    <protectedRange sqref="F29" name="Oblast2_2"/>
    <protectedRange sqref="F46" name="Oblast2_3"/>
    <protectedRange sqref="F71" name="Oblast2_4"/>
    <protectedRange sqref="J68 J88 I102:J106 I93:J99 I88:I91 I72:J85 I67:I70 I60:J61 I49:J56 I45:J45 I39:J42 I35:J35 I24:J32 I20:J20 J70 J90:J91" name="Oblast1_5"/>
    <protectedRange sqref="J67" name="Oblast1_1_2"/>
    <protectedRange sqref="J69" name="Oblast1_2_1"/>
    <protectedRange sqref="J89" name="Oblast1_3_1"/>
  </protectedRanges>
  <mergeCells count="11">
    <mergeCell ref="E20:E21"/>
    <mergeCell ref="F20:F21"/>
    <mergeCell ref="D107:F107"/>
    <mergeCell ref="D108:F108"/>
    <mergeCell ref="C6:L6"/>
    <mergeCell ref="C8:L8"/>
    <mergeCell ref="E11:I11"/>
    <mergeCell ref="E14:J14"/>
    <mergeCell ref="D15:F15"/>
    <mergeCell ref="H15:J15"/>
    <mergeCell ref="E12:I13"/>
  </mergeCells>
  <dataValidations count="2">
    <dataValidation type="decimal" operator="greaterThanOrEqual" allowBlank="1" showInputMessage="1" showErrorMessage="1" sqref="E103:E106 E33:E35 E37:E46 E50:E56 E60:E62 E66:E71 E75:E79 E83:E85 E88:E92 E97:E98 E20:E29 I45 I20 I24:I32 I35 I39:I42 I49:I56 I60:I61 I67:I70 I72:I85 I88:I91 I93:I99 I102:I106" xr:uid="{63DD9CDC-61A0-438D-BCC1-BE9B1D260F08}">
      <formula1>0</formula1>
    </dataValidation>
    <dataValidation type="decimal" operator="greaterThanOrEqual" allowBlank="1" showInputMessage="1" showErrorMessage="1" error="Do této buňky lze zapsat pouze číslo" sqref="A8" xr:uid="{E65B26ED-AE8D-46B9-95F3-CEB6FE66F13E}">
      <formula1>0</formula1>
    </dataValidation>
  </dataValidations>
  <pageMargins left="0.70866141732283472" right="0.70866141732283472" top="0.78740157480314965" bottom="0.78740157480314965" header="0.31496062992125984" footer="0.31496062992125984"/>
  <pageSetup paperSize="9" scale="4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60">
    <tabColor theme="7" tint="0.39997558519241921"/>
  </sheetPr>
  <dimension ref="A1:AO49"/>
  <sheetViews>
    <sheetView showGridLines="0" topLeftCell="A10" zoomScale="80" zoomScaleNormal="80" workbookViewId="0">
      <selection activeCell="F37" sqref="F37"/>
    </sheetView>
  </sheetViews>
  <sheetFormatPr defaultColWidth="9.140625" defaultRowHeight="15" x14ac:dyDescent="0.25"/>
  <cols>
    <col min="3" max="3" width="74.85546875" customWidth="1"/>
    <col min="4" max="4" width="6.140625" customWidth="1"/>
    <col min="5" max="5" width="4.28515625" customWidth="1"/>
    <col min="6" max="6" width="36.5703125" customWidth="1"/>
    <col min="7" max="7" width="4.140625" customWidth="1"/>
    <col min="8" max="8" width="2.7109375" customWidth="1"/>
    <col min="41" max="41" width="11.42578125" customWidth="1"/>
    <col min="44" max="44" width="19.85546875" bestFit="1" customWidth="1"/>
  </cols>
  <sheetData>
    <row r="1" spans="1:41" ht="15.75" thickTop="1" x14ac:dyDescent="0.25">
      <c r="B1" s="180"/>
      <c r="C1" s="181"/>
      <c r="D1" s="181"/>
      <c r="E1" s="181"/>
      <c r="F1" s="181"/>
      <c r="G1" s="181"/>
      <c r="H1" s="182"/>
      <c r="AO1" s="6"/>
    </row>
    <row r="2" spans="1:41" x14ac:dyDescent="0.25">
      <c r="B2" s="183"/>
      <c r="C2" s="8"/>
      <c r="D2" s="8"/>
      <c r="E2" s="8"/>
      <c r="F2" s="8"/>
      <c r="G2" s="8"/>
      <c r="H2" s="184"/>
      <c r="AO2" s="6"/>
    </row>
    <row r="3" spans="1:41" x14ac:dyDescent="0.25">
      <c r="B3" s="183"/>
      <c r="C3" s="8"/>
      <c r="D3" s="8"/>
      <c r="E3" s="8"/>
      <c r="F3" s="8"/>
      <c r="G3" s="8"/>
      <c r="H3" s="184"/>
      <c r="AO3" s="6"/>
    </row>
    <row r="4" spans="1:41" x14ac:dyDescent="0.25">
      <c r="B4" s="183"/>
      <c r="C4" s="8"/>
      <c r="D4" s="8"/>
      <c r="E4" s="8"/>
      <c r="F4" s="8"/>
      <c r="G4" s="8"/>
      <c r="H4" s="184"/>
      <c r="AO4" s="6"/>
    </row>
    <row r="5" spans="1:41" x14ac:dyDescent="0.25">
      <c r="A5" s="185"/>
      <c r="B5" s="183"/>
      <c r="C5" s="8"/>
      <c r="D5" s="8"/>
      <c r="E5" s="8"/>
      <c r="F5" s="8"/>
      <c r="G5" s="8"/>
      <c r="H5" s="184"/>
      <c r="AO5" s="6"/>
    </row>
    <row r="6" spans="1:41" ht="18.75" x14ac:dyDescent="0.3">
      <c r="B6" s="183"/>
      <c r="C6" s="11" t="s">
        <v>279</v>
      </c>
      <c r="D6" s="8"/>
      <c r="E6" s="8"/>
      <c r="F6" s="8"/>
      <c r="G6" s="8"/>
      <c r="H6" s="184"/>
      <c r="AO6" s="6"/>
    </row>
    <row r="7" spans="1:41" ht="18" x14ac:dyDescent="0.25">
      <c r="B7" s="183"/>
      <c r="C7" s="186"/>
      <c r="D7" s="13"/>
      <c r="E7" s="13"/>
      <c r="F7" s="13"/>
      <c r="G7" s="13"/>
      <c r="H7" s="184"/>
      <c r="AO7" s="6"/>
    </row>
    <row r="8" spans="1:41" x14ac:dyDescent="0.25">
      <c r="B8" s="183"/>
      <c r="C8" s="8"/>
      <c r="D8" s="8"/>
      <c r="E8" s="8"/>
      <c r="F8" s="8"/>
      <c r="G8" s="8"/>
      <c r="H8" s="184"/>
      <c r="AO8" s="6"/>
    </row>
    <row r="9" spans="1:41" ht="36" customHeight="1" x14ac:dyDescent="0.35">
      <c r="B9" s="183"/>
      <c r="C9" s="187" t="s">
        <v>242</v>
      </c>
      <c r="D9" s="8"/>
      <c r="E9" s="8"/>
      <c r="F9" s="8"/>
      <c r="G9" s="8"/>
      <c r="H9" s="184"/>
      <c r="AO9" s="6"/>
    </row>
    <row r="10" spans="1:41" ht="29.25" customHeight="1" x14ac:dyDescent="0.25">
      <c r="B10" s="183"/>
      <c r="C10" s="188" t="s">
        <v>243</v>
      </c>
      <c r="D10" s="8"/>
      <c r="E10" s="8"/>
      <c r="F10" s="8"/>
      <c r="G10" s="8"/>
      <c r="H10" s="184"/>
      <c r="AO10" s="6"/>
    </row>
    <row r="11" spans="1:41" ht="28.5" customHeight="1" x14ac:dyDescent="0.25">
      <c r="B11" s="183"/>
      <c r="C11" s="188" t="s">
        <v>244</v>
      </c>
      <c r="D11" s="8"/>
      <c r="E11" s="8"/>
      <c r="F11" s="8"/>
      <c r="G11" s="8"/>
      <c r="H11" s="184"/>
      <c r="AO11" s="6"/>
    </row>
    <row r="12" spans="1:41" ht="47.25" customHeight="1" x14ac:dyDescent="0.25">
      <c r="B12" s="183"/>
      <c r="C12" s="189" t="s">
        <v>245</v>
      </c>
      <c r="D12" s="8"/>
      <c r="E12" s="8"/>
      <c r="F12" s="8"/>
      <c r="G12" s="8"/>
      <c r="H12" s="184"/>
    </row>
    <row r="13" spans="1:41" ht="15" customHeight="1" x14ac:dyDescent="0.25">
      <c r="B13" s="183"/>
      <c r="C13" s="30"/>
      <c r="D13" s="30"/>
      <c r="E13" s="8"/>
      <c r="F13" s="279"/>
      <c r="G13" s="8"/>
      <c r="H13" s="184"/>
    </row>
    <row r="14" spans="1:41" ht="30" customHeight="1" x14ac:dyDescent="0.25">
      <c r="B14" s="183"/>
      <c r="C14" s="190" t="s">
        <v>246</v>
      </c>
      <c r="D14" s="190"/>
      <c r="E14" s="278"/>
      <c r="F14" s="285">
        <f>'základní informace'!C27</f>
        <v>0</v>
      </c>
      <c r="G14" s="8"/>
      <c r="H14" s="184"/>
    </row>
    <row r="15" spans="1:41" ht="18" customHeight="1" x14ac:dyDescent="0.25">
      <c r="B15" s="183"/>
      <c r="C15" s="191"/>
      <c r="D15" s="8"/>
      <c r="E15" s="8"/>
      <c r="F15" s="281"/>
      <c r="G15" s="8"/>
      <c r="H15" s="184"/>
    </row>
    <row r="16" spans="1:41" ht="21.75" customHeight="1" x14ac:dyDescent="0.25">
      <c r="B16" s="183"/>
      <c r="C16" s="30"/>
      <c r="D16" s="30"/>
      <c r="E16" s="8"/>
      <c r="F16" s="280"/>
      <c r="G16" s="8"/>
      <c r="H16" s="184"/>
    </row>
    <row r="17" spans="2:8" ht="30" customHeight="1" x14ac:dyDescent="0.25">
      <c r="B17" s="183"/>
      <c r="C17" s="190" t="s">
        <v>247</v>
      </c>
      <c r="D17" s="190"/>
      <c r="E17" s="8"/>
      <c r="F17" s="285" t="str">
        <f>'základní informace'!E20</f>
        <v>zde vyplňte identifikátor služby</v>
      </c>
      <c r="G17" s="192"/>
      <c r="H17" s="184"/>
    </row>
    <row r="18" spans="2:8" ht="21.75" customHeight="1" x14ac:dyDescent="0.25">
      <c r="B18" s="183"/>
      <c r="C18" s="191"/>
      <c r="D18" s="8"/>
      <c r="E18" s="8"/>
      <c r="F18" s="28"/>
      <c r="G18" s="8"/>
      <c r="H18" s="184"/>
    </row>
    <row r="19" spans="2:8" ht="11.25" customHeight="1" x14ac:dyDescent="0.25">
      <c r="B19" s="183"/>
      <c r="C19" s="30"/>
      <c r="D19" s="30"/>
      <c r="E19" s="8"/>
      <c r="F19" s="280"/>
      <c r="G19" s="8"/>
      <c r="H19" s="184"/>
    </row>
    <row r="20" spans="2:8" ht="39.950000000000003" customHeight="1" x14ac:dyDescent="0.25">
      <c r="B20" s="183"/>
      <c r="C20" s="190" t="s">
        <v>248</v>
      </c>
      <c r="D20" s="190"/>
      <c r="E20" s="278"/>
      <c r="F20" s="234">
        <f>'náklady A,T'!E16</f>
        <v>0</v>
      </c>
      <c r="G20" s="8"/>
      <c r="H20" s="184"/>
    </row>
    <row r="21" spans="2:8" x14ac:dyDescent="0.25">
      <c r="B21" s="183"/>
      <c r="C21" s="191"/>
      <c r="D21" s="8"/>
      <c r="E21" s="8"/>
      <c r="F21" s="28"/>
      <c r="G21" s="8"/>
      <c r="H21" s="184"/>
    </row>
    <row r="22" spans="2:8" ht="39.950000000000003" customHeight="1" x14ac:dyDescent="0.25">
      <c r="B22" s="183"/>
      <c r="C22" s="190" t="s">
        <v>249</v>
      </c>
      <c r="D22" s="190"/>
      <c r="E22" s="278"/>
      <c r="F22" s="234">
        <f>'náklady P'!E14</f>
        <v>0</v>
      </c>
      <c r="G22" s="8"/>
      <c r="H22" s="184"/>
    </row>
    <row r="23" spans="2:8" x14ac:dyDescent="0.25">
      <c r="B23" s="183"/>
      <c r="C23" s="191"/>
      <c r="D23" s="8"/>
      <c r="E23" s="8"/>
      <c r="F23" s="28"/>
      <c r="G23" s="8"/>
      <c r="H23" s="184"/>
    </row>
    <row r="24" spans="2:8" ht="39.950000000000003" customHeight="1" x14ac:dyDescent="0.25">
      <c r="B24" s="183"/>
      <c r="C24" s="190" t="s">
        <v>250</v>
      </c>
      <c r="D24" s="190"/>
      <c r="E24" s="278"/>
      <c r="F24" s="234">
        <f>výnosy!D16</f>
        <v>0</v>
      </c>
      <c r="G24" s="8"/>
      <c r="H24" s="184"/>
    </row>
    <row r="25" spans="2:8" ht="15.75" thickBot="1" x14ac:dyDescent="0.3">
      <c r="B25" s="183"/>
      <c r="C25" s="191"/>
      <c r="D25" s="8"/>
      <c r="E25" s="8"/>
      <c r="F25" s="28"/>
      <c r="G25" s="8"/>
      <c r="H25" s="184"/>
    </row>
    <row r="26" spans="2:8" x14ac:dyDescent="0.25">
      <c r="B26" s="183"/>
      <c r="C26" s="30"/>
      <c r="D26" s="30"/>
      <c r="E26" s="8"/>
      <c r="F26" s="31"/>
      <c r="G26" s="8"/>
      <c r="H26" s="184"/>
    </row>
    <row r="27" spans="2:8" ht="39.950000000000003" customHeight="1" thickBot="1" x14ac:dyDescent="0.3">
      <c r="B27" s="183"/>
      <c r="C27" s="190" t="s">
        <v>251</v>
      </c>
      <c r="D27" s="190"/>
      <c r="E27" s="278"/>
      <c r="F27" s="234">
        <f>'Fakultativní činnosti'!E16</f>
        <v>0</v>
      </c>
      <c r="G27" s="282"/>
      <c r="H27" s="184"/>
    </row>
    <row r="28" spans="2:8" x14ac:dyDescent="0.25">
      <c r="B28" s="183"/>
      <c r="C28" s="30"/>
      <c r="D28" s="30"/>
      <c r="E28" s="8"/>
      <c r="F28" s="31"/>
      <c r="G28" s="8"/>
      <c r="H28" s="184"/>
    </row>
    <row r="29" spans="2:8" ht="39.950000000000003" customHeight="1" thickBot="1" x14ac:dyDescent="0.3">
      <c r="B29" s="183"/>
      <c r="C29" s="190" t="s">
        <v>252</v>
      </c>
      <c r="D29" s="190"/>
      <c r="E29" s="278"/>
      <c r="F29" s="234">
        <f>'Fakultativní činnosti'!I16</f>
        <v>0</v>
      </c>
      <c r="G29" s="282"/>
      <c r="H29" s="184"/>
    </row>
    <row r="30" spans="2:8" x14ac:dyDescent="0.25">
      <c r="B30" s="183"/>
      <c r="C30" s="30"/>
      <c r="D30" s="30"/>
      <c r="E30" s="8"/>
      <c r="F30" s="31"/>
      <c r="G30" s="8"/>
      <c r="H30" s="184"/>
    </row>
    <row r="31" spans="2:8" ht="39.950000000000003" customHeight="1" x14ac:dyDescent="0.25">
      <c r="B31" s="183"/>
      <c r="C31" s="190" t="s">
        <v>253</v>
      </c>
      <c r="D31" s="190"/>
      <c r="E31" s="278"/>
      <c r="F31" s="234">
        <f>'Zdravotní péče'!E16</f>
        <v>0</v>
      </c>
      <c r="G31" s="192"/>
      <c r="H31" s="184"/>
    </row>
    <row r="32" spans="2:8" ht="18.75" customHeight="1" x14ac:dyDescent="0.25">
      <c r="B32" s="183"/>
      <c r="C32" s="8"/>
      <c r="D32" s="8"/>
      <c r="E32" s="8"/>
      <c r="F32" s="8"/>
      <c r="G32" s="8"/>
      <c r="H32" s="184"/>
    </row>
    <row r="33" spans="2:8" ht="39.950000000000003" customHeight="1" x14ac:dyDescent="0.25">
      <c r="B33" s="183"/>
      <c r="C33" s="190" t="s">
        <v>254</v>
      </c>
      <c r="D33" s="190"/>
      <c r="E33" s="278"/>
      <c r="F33" s="234">
        <f>'Zdravotní péče'!I16</f>
        <v>0</v>
      </c>
      <c r="G33" s="192"/>
      <c r="H33" s="184"/>
    </row>
    <row r="34" spans="2:8" ht="18.75" customHeight="1" x14ac:dyDescent="0.25">
      <c r="B34" s="183"/>
      <c r="C34" s="8"/>
      <c r="D34" s="8"/>
      <c r="E34" s="8"/>
      <c r="F34" s="8"/>
      <c r="G34" s="8"/>
      <c r="H34" s="184"/>
    </row>
    <row r="35" spans="2:8" ht="39.950000000000003" customHeight="1" x14ac:dyDescent="0.25">
      <c r="B35" s="183"/>
      <c r="C35" s="283" t="s">
        <v>255</v>
      </c>
      <c r="D35" s="190"/>
      <c r="E35" s="278"/>
      <c r="F35" s="234">
        <f>F20+F22+F27+F31</f>
        <v>0</v>
      </c>
      <c r="G35" s="192"/>
      <c r="H35" s="184"/>
    </row>
    <row r="36" spans="2:8" ht="18.75" customHeight="1" x14ac:dyDescent="0.25">
      <c r="B36" s="183"/>
      <c r="C36" s="284"/>
      <c r="D36" s="8"/>
      <c r="E36" s="8"/>
      <c r="F36" s="8"/>
      <c r="G36" s="8"/>
      <c r="H36" s="184"/>
    </row>
    <row r="37" spans="2:8" ht="39.950000000000003" customHeight="1" x14ac:dyDescent="0.25">
      <c r="B37" s="183"/>
      <c r="C37" s="283" t="s">
        <v>256</v>
      </c>
      <c r="D37" s="190"/>
      <c r="E37" s="278"/>
      <c r="F37" s="234">
        <f>F24+F29+F33</f>
        <v>0</v>
      </c>
      <c r="G37" s="192"/>
      <c r="H37" s="184"/>
    </row>
    <row r="38" spans="2:8" ht="18.75" customHeight="1" x14ac:dyDescent="0.25">
      <c r="B38" s="183"/>
      <c r="C38" s="8"/>
      <c r="D38" s="8"/>
      <c r="E38" s="8"/>
      <c r="F38" s="8"/>
      <c r="G38" s="8"/>
      <c r="H38" s="184"/>
    </row>
    <row r="39" spans="2:8" ht="21" customHeight="1" x14ac:dyDescent="0.25">
      <c r="B39" s="183"/>
      <c r="C39" s="8" t="s">
        <v>257</v>
      </c>
      <c r="D39" s="8"/>
      <c r="E39" s="8"/>
      <c r="F39" s="193">
        <f>F37-F35</f>
        <v>0</v>
      </c>
      <c r="G39" s="192"/>
      <c r="H39" s="184"/>
    </row>
    <row r="40" spans="2:8" ht="24" customHeight="1" x14ac:dyDescent="0.25">
      <c r="B40" s="183"/>
      <c r="C40" s="194"/>
      <c r="D40" s="8"/>
      <c r="E40" s="8"/>
      <c r="F40" s="192"/>
      <c r="G40" s="192"/>
      <c r="H40" s="184"/>
    </row>
    <row r="41" spans="2:8" ht="45.75" customHeight="1" x14ac:dyDescent="0.25">
      <c r="B41" s="183"/>
      <c r="C41" s="337" t="s">
        <v>258</v>
      </c>
      <c r="D41" s="337"/>
      <c r="E41" s="337"/>
      <c r="F41" s="337"/>
      <c r="G41" s="337"/>
      <c r="H41" s="184"/>
    </row>
    <row r="42" spans="2:8" ht="67.5" customHeight="1" x14ac:dyDescent="0.25">
      <c r="B42" s="183"/>
      <c r="C42" s="338"/>
      <c r="D42" s="338"/>
      <c r="E42" s="338"/>
      <c r="F42" s="338"/>
      <c r="G42" s="338"/>
      <c r="H42" s="184"/>
    </row>
    <row r="43" spans="2:8" ht="45.75" customHeight="1" x14ac:dyDescent="0.25">
      <c r="B43" s="183"/>
      <c r="C43" s="336" t="s">
        <v>259</v>
      </c>
      <c r="D43" s="336"/>
      <c r="E43" s="336"/>
      <c r="F43" s="336"/>
      <c r="G43" s="336"/>
      <c r="H43" s="184"/>
    </row>
    <row r="44" spans="2:8" ht="21" customHeight="1" x14ac:dyDescent="0.25">
      <c r="B44" s="183"/>
      <c r="C44" s="8"/>
      <c r="D44" s="8"/>
      <c r="E44" s="8"/>
      <c r="F44" s="8"/>
      <c r="G44" s="8"/>
      <c r="H44" s="184"/>
    </row>
    <row r="45" spans="2:8" x14ac:dyDescent="0.25">
      <c r="B45" s="183"/>
      <c r="C45" s="8"/>
      <c r="D45" s="8"/>
      <c r="E45" s="8"/>
      <c r="F45" s="8"/>
      <c r="G45" s="8"/>
      <c r="H45" s="184"/>
    </row>
    <row r="46" spans="2:8" x14ac:dyDescent="0.25">
      <c r="B46" s="183"/>
      <c r="C46" s="8"/>
      <c r="D46" s="8"/>
      <c r="E46" s="8"/>
      <c r="F46" s="8"/>
      <c r="G46" s="8"/>
      <c r="H46" s="184"/>
    </row>
    <row r="47" spans="2:8" x14ac:dyDescent="0.25">
      <c r="B47" s="183"/>
      <c r="C47" s="8"/>
      <c r="D47" s="8"/>
      <c r="E47" s="8"/>
      <c r="F47" s="192"/>
      <c r="G47" s="192"/>
      <c r="H47" s="184"/>
    </row>
    <row r="48" spans="2:8" ht="15.75" thickBot="1" x14ac:dyDescent="0.3">
      <c r="B48" s="195"/>
      <c r="C48" s="196"/>
      <c r="D48" s="196"/>
      <c r="E48" s="196"/>
      <c r="F48" s="196"/>
      <c r="G48" s="196"/>
      <c r="H48" s="197"/>
    </row>
    <row r="49" ht="15.75" thickTop="1" x14ac:dyDescent="0.25"/>
  </sheetData>
  <protectedRanges>
    <protectedRange sqref="G41" name="Oblast1_1"/>
  </protectedRanges>
  <mergeCells count="3">
    <mergeCell ref="C43:G43"/>
    <mergeCell ref="C41:G41"/>
    <mergeCell ref="C42:G42"/>
  </mergeCells>
  <conditionalFormatting sqref="F40">
    <cfRule type="containsText" dxfId="3" priority="5" operator="containsText" text="výnosy a úhrady dostatečně pokrývají náklady">
      <formula>NOT(ISERROR(SEARCH("výnosy a úhrady dostatečně pokrývají náklady",F40)))</formula>
    </cfRule>
    <cfRule type="containsText" dxfId="2" priority="6" operator="containsText" text="výnosy a úhrady nepokrývají náklady">
      <formula>NOT(ISERROR(SEARCH("výnosy a úhrady nepokrývají náklady",F40)))</formula>
    </cfRule>
  </conditionalFormatting>
  <pageMargins left="0.7" right="0.7" top="0.78740157499999996" bottom="0.78740157499999996"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33"/>
  </sheetPr>
  <dimension ref="A1:BA125"/>
  <sheetViews>
    <sheetView showGridLines="0" zoomScale="85" zoomScaleNormal="85" workbookViewId="0">
      <selection activeCell="D19" sqref="D19"/>
    </sheetView>
  </sheetViews>
  <sheetFormatPr defaultColWidth="9.140625" defaultRowHeight="15" x14ac:dyDescent="0.25"/>
  <cols>
    <col min="2" max="2" width="6.42578125" customWidth="1"/>
    <col min="3" max="3" width="63.5703125" customWidth="1"/>
    <col min="4" max="4" width="29.7109375" customWidth="1"/>
    <col min="5" max="5" width="27.85546875" customWidth="1"/>
    <col min="6" max="6" width="23.28515625" customWidth="1"/>
    <col min="7" max="7" width="26.28515625" customWidth="1"/>
    <col min="8" max="8" width="23.42578125" customWidth="1"/>
    <col min="9" max="9" width="46.42578125" customWidth="1"/>
    <col min="10" max="10" width="2.42578125" customWidth="1"/>
    <col min="11" max="11" width="12.140625" customWidth="1"/>
  </cols>
  <sheetData>
    <row r="1" spans="2:53" ht="15.75" thickTop="1" x14ac:dyDescent="0.25">
      <c r="B1" s="37"/>
      <c r="C1" s="38"/>
      <c r="D1" s="38"/>
      <c r="E1" s="38"/>
      <c r="F1" s="38"/>
      <c r="G1" s="38"/>
      <c r="H1" s="38"/>
      <c r="I1" s="38"/>
      <c r="J1" s="38"/>
      <c r="K1" s="39"/>
      <c r="AL1" s="6"/>
      <c r="BA1" s="1"/>
    </row>
    <row r="2" spans="2:53" x14ac:dyDescent="0.25">
      <c r="B2" s="40"/>
      <c r="C2" s="41"/>
      <c r="D2" s="41"/>
      <c r="E2" s="41"/>
      <c r="F2" s="41"/>
      <c r="G2" s="41"/>
      <c r="H2" s="41"/>
      <c r="I2" s="41"/>
      <c r="J2" s="41"/>
      <c r="K2" s="42"/>
      <c r="AL2" s="6"/>
    </row>
    <row r="3" spans="2:53" x14ac:dyDescent="0.25">
      <c r="B3" s="40"/>
      <c r="C3" s="41"/>
      <c r="D3" s="41"/>
      <c r="E3" s="41"/>
      <c r="F3" s="41"/>
      <c r="G3" s="41"/>
      <c r="H3" s="41"/>
      <c r="I3" s="41"/>
      <c r="J3" s="41"/>
      <c r="K3" s="42"/>
      <c r="AL3" s="6"/>
    </row>
    <row r="4" spans="2:53" x14ac:dyDescent="0.25">
      <c r="B4" s="40"/>
      <c r="C4" s="41"/>
      <c r="D4" s="41"/>
      <c r="E4" s="41"/>
      <c r="F4" s="41"/>
      <c r="G4" s="41"/>
      <c r="H4" s="41"/>
      <c r="I4" s="41"/>
      <c r="J4" s="41"/>
      <c r="K4" s="42"/>
      <c r="AL4" s="6"/>
    </row>
    <row r="5" spans="2:53" x14ac:dyDescent="0.25">
      <c r="B5" s="40"/>
      <c r="C5" s="41"/>
      <c r="D5" s="41"/>
      <c r="E5" s="41"/>
      <c r="F5" s="41"/>
      <c r="G5" s="41"/>
      <c r="H5" s="41"/>
      <c r="I5" s="41"/>
      <c r="J5" s="41"/>
      <c r="K5" s="42"/>
      <c r="AL5" s="6"/>
    </row>
    <row r="6" spans="2:53" ht="18.75" x14ac:dyDescent="0.3">
      <c r="B6" s="40"/>
      <c r="C6" s="43" t="s">
        <v>279</v>
      </c>
      <c r="D6" s="43"/>
      <c r="E6" s="43"/>
      <c r="F6" s="43"/>
      <c r="G6" s="43"/>
      <c r="H6" s="43"/>
      <c r="I6" s="44"/>
      <c r="J6" s="44"/>
      <c r="K6" s="42"/>
      <c r="AL6" s="6"/>
    </row>
    <row r="7" spans="2:53" ht="18" x14ac:dyDescent="0.25">
      <c r="B7" s="40"/>
      <c r="C7" s="45"/>
      <c r="D7" s="45"/>
      <c r="E7" s="44"/>
      <c r="F7" s="44"/>
      <c r="G7" s="44"/>
      <c r="H7" s="44"/>
      <c r="I7" s="44"/>
      <c r="J7" s="44"/>
      <c r="K7" s="42"/>
      <c r="AL7" s="6"/>
    </row>
    <row r="8" spans="2:53" x14ac:dyDescent="0.25">
      <c r="B8" s="40"/>
      <c r="C8" s="41"/>
      <c r="D8" s="41"/>
      <c r="E8" s="41"/>
      <c r="F8" s="41"/>
      <c r="G8" s="41"/>
      <c r="H8" s="41"/>
      <c r="I8" s="41"/>
      <c r="J8" s="41"/>
      <c r="K8" s="42"/>
      <c r="AL8" s="6"/>
    </row>
    <row r="9" spans="2:53" ht="54" customHeight="1" x14ac:dyDescent="0.35">
      <c r="B9" s="40"/>
      <c r="C9" s="230" t="s">
        <v>260</v>
      </c>
      <c r="D9" s="46"/>
      <c r="E9" s="46"/>
      <c r="F9" s="46"/>
      <c r="G9" s="46"/>
      <c r="H9" s="46"/>
      <c r="I9" s="131"/>
      <c r="J9" s="41"/>
      <c r="K9" s="42"/>
      <c r="AL9" s="6"/>
    </row>
    <row r="10" spans="2:53" ht="15" customHeight="1" x14ac:dyDescent="0.25">
      <c r="B10" s="40"/>
      <c r="C10" s="48"/>
      <c r="D10" s="48"/>
      <c r="E10" s="48"/>
      <c r="F10" s="48"/>
      <c r="G10" s="48"/>
      <c r="H10" s="48"/>
      <c r="I10" s="47"/>
      <c r="J10" s="132"/>
      <c r="K10" s="42"/>
      <c r="AL10" s="6"/>
    </row>
    <row r="11" spans="2:53" ht="36" customHeight="1" x14ac:dyDescent="0.25">
      <c r="B11" s="40"/>
      <c r="C11" s="339" t="s">
        <v>143</v>
      </c>
      <c r="D11" s="339"/>
      <c r="E11" s="339"/>
      <c r="F11" s="339"/>
      <c r="G11" s="339"/>
      <c r="H11" s="339"/>
      <c r="I11" s="339"/>
      <c r="J11" s="339"/>
      <c r="K11" s="42"/>
    </row>
    <row r="12" spans="2:53" ht="36" customHeight="1" x14ac:dyDescent="0.25">
      <c r="B12" s="40"/>
      <c r="C12" s="339" t="s">
        <v>261</v>
      </c>
      <c r="D12" s="339"/>
      <c r="E12" s="339"/>
      <c r="F12" s="339"/>
      <c r="G12" s="339"/>
      <c r="H12" s="339"/>
      <c r="I12" s="339"/>
      <c r="J12" s="237"/>
      <c r="K12" s="42"/>
    </row>
    <row r="13" spans="2:53" ht="60" customHeight="1" x14ac:dyDescent="0.25">
      <c r="B13" s="40"/>
      <c r="C13" s="230" t="s">
        <v>595</v>
      </c>
      <c r="D13" s="230"/>
      <c r="E13" s="230"/>
      <c r="F13" s="230"/>
      <c r="G13" s="250"/>
      <c r="H13" s="250"/>
      <c r="I13" s="277">
        <f>'základní informace'!C27</f>
        <v>0</v>
      </c>
      <c r="J13" s="238"/>
      <c r="K13" s="42"/>
    </row>
    <row r="14" spans="2:53" ht="15" hidden="1" customHeight="1" x14ac:dyDescent="0.25">
      <c r="B14" s="40"/>
      <c r="C14" s="133"/>
      <c r="D14" s="133"/>
      <c r="E14" s="133"/>
      <c r="F14" s="133"/>
      <c r="G14" s="133"/>
      <c r="H14" s="133"/>
      <c r="I14" s="134"/>
      <c r="J14" s="135"/>
      <c r="K14" s="42"/>
    </row>
    <row r="15" spans="2:53" ht="15" hidden="1" customHeight="1" x14ac:dyDescent="0.25">
      <c r="B15" s="40"/>
      <c r="C15" s="133"/>
      <c r="D15" s="133"/>
      <c r="E15" s="133"/>
      <c r="F15" s="133"/>
      <c r="G15" s="133"/>
      <c r="H15" s="133"/>
      <c r="I15" s="134"/>
      <c r="J15" s="135"/>
      <c r="K15" s="42"/>
    </row>
    <row r="16" spans="2:53" ht="45.75" hidden="1" customHeight="1" x14ac:dyDescent="0.25">
      <c r="B16" s="40"/>
      <c r="C16" s="137"/>
      <c r="D16" s="8"/>
      <c r="E16" s="8"/>
      <c r="F16" s="8"/>
      <c r="G16" s="8"/>
      <c r="H16" s="8"/>
      <c r="I16" s="134"/>
      <c r="J16" s="136"/>
      <c r="K16" s="42"/>
    </row>
    <row r="17" spans="1:11" ht="27" customHeight="1" thickBot="1" x14ac:dyDescent="0.3">
      <c r="B17" s="40"/>
      <c r="C17" s="138"/>
      <c r="D17" s="138"/>
      <c r="E17" s="138"/>
      <c r="F17" s="138"/>
      <c r="G17" s="138"/>
      <c r="H17" s="138"/>
      <c r="I17" s="139"/>
      <c r="J17" s="136"/>
      <c r="K17" s="42"/>
    </row>
    <row r="18" spans="1:11" ht="70.5" customHeight="1" x14ac:dyDescent="0.25">
      <c r="B18" s="140"/>
      <c r="C18" s="141" t="s">
        <v>262</v>
      </c>
      <c r="D18" s="233" t="s">
        <v>263</v>
      </c>
      <c r="E18" s="233" t="s">
        <v>264</v>
      </c>
      <c r="F18" s="233" t="s">
        <v>265</v>
      </c>
      <c r="G18" s="233" t="s">
        <v>266</v>
      </c>
      <c r="H18" s="233" t="s">
        <v>267</v>
      </c>
      <c r="I18" s="58" t="s">
        <v>58</v>
      </c>
      <c r="J18" s="136"/>
      <c r="K18" s="42"/>
    </row>
    <row r="19" spans="1:11" ht="30" customHeight="1" x14ac:dyDescent="0.25">
      <c r="A19" s="6"/>
      <c r="B19" s="40"/>
      <c r="C19" s="221" t="s">
        <v>268</v>
      </c>
      <c r="D19" s="246">
        <v>0</v>
      </c>
      <c r="E19" s="246">
        <v>0</v>
      </c>
      <c r="F19" s="246">
        <v>0</v>
      </c>
      <c r="G19" s="246">
        <v>0</v>
      </c>
      <c r="H19" s="246">
        <v>0</v>
      </c>
      <c r="I19" s="144"/>
      <c r="J19" s="132"/>
      <c r="K19" s="42"/>
    </row>
    <row r="20" spans="1:11" ht="30" customHeight="1" x14ac:dyDescent="0.25">
      <c r="A20" s="6"/>
      <c r="B20" s="40"/>
      <c r="C20" s="221" t="s">
        <v>269</v>
      </c>
      <c r="D20" s="246">
        <v>0</v>
      </c>
      <c r="E20" s="246">
        <v>0</v>
      </c>
      <c r="F20" s="246">
        <v>0</v>
      </c>
      <c r="G20" s="246">
        <v>0</v>
      </c>
      <c r="H20" s="246">
        <v>0</v>
      </c>
      <c r="I20" s="144"/>
      <c r="J20" s="132"/>
      <c r="K20" s="42"/>
    </row>
    <row r="21" spans="1:11" ht="30" customHeight="1" x14ac:dyDescent="0.25">
      <c r="A21" s="6"/>
      <c r="B21" s="40"/>
      <c r="C21" s="221" t="s">
        <v>270</v>
      </c>
      <c r="D21" s="246">
        <v>0</v>
      </c>
      <c r="E21" s="246">
        <v>0</v>
      </c>
      <c r="F21" s="246">
        <v>0</v>
      </c>
      <c r="G21" s="246">
        <v>0</v>
      </c>
      <c r="H21" s="246">
        <v>0</v>
      </c>
      <c r="I21" s="144"/>
      <c r="J21" s="132"/>
      <c r="K21" s="42"/>
    </row>
    <row r="22" spans="1:11" ht="13.5" customHeight="1" x14ac:dyDescent="0.35">
      <c r="B22" s="40"/>
      <c r="C22" s="321"/>
      <c r="D22" s="321"/>
      <c r="E22" s="321"/>
      <c r="F22" s="321"/>
      <c r="G22" s="321"/>
      <c r="H22" s="321"/>
      <c r="I22" s="321"/>
      <c r="J22" s="321"/>
      <c r="K22" s="42"/>
    </row>
    <row r="23" spans="1:11" ht="21" customHeight="1" x14ac:dyDescent="0.25">
      <c r="B23" s="40"/>
      <c r="C23" s="323"/>
      <c r="D23" s="323"/>
      <c r="E23" s="323"/>
      <c r="F23" s="323"/>
      <c r="G23" s="323"/>
      <c r="H23" s="323"/>
      <c r="I23" s="323"/>
      <c r="J23" s="41"/>
      <c r="K23" s="42"/>
    </row>
    <row r="24" spans="1:11" ht="32.25" customHeight="1" thickBot="1" x14ac:dyDescent="0.3">
      <c r="B24" s="128"/>
      <c r="C24" s="239"/>
      <c r="D24" s="129"/>
      <c r="E24" s="129"/>
      <c r="F24" s="129"/>
      <c r="G24" s="129"/>
      <c r="H24" s="129"/>
      <c r="I24" s="129"/>
      <c r="J24" s="129"/>
      <c r="K24" s="177"/>
    </row>
    <row r="25" spans="1:11" ht="88.5" customHeight="1" thickTop="1" x14ac:dyDescent="0.25">
      <c r="K25" s="178"/>
    </row>
    <row r="26" spans="1:11" ht="88.5" customHeight="1" x14ac:dyDescent="0.25"/>
    <row r="27" spans="1:11" ht="88.5" customHeight="1" x14ac:dyDescent="0.25"/>
    <row r="28" spans="1:11" ht="88.5" customHeight="1" x14ac:dyDescent="0.25"/>
    <row r="29" spans="1:11" ht="88.5" customHeight="1" x14ac:dyDescent="0.25"/>
    <row r="30" spans="1:11" ht="30" customHeight="1" x14ac:dyDescent="0.25"/>
    <row r="31" spans="1:11" ht="31.5" customHeight="1" x14ac:dyDescent="0.25"/>
    <row r="32" spans="1:11" ht="33" customHeight="1" x14ac:dyDescent="0.25"/>
    <row r="33" ht="35.25" customHeight="1" x14ac:dyDescent="0.25"/>
    <row r="34" ht="24.75" customHeight="1" x14ac:dyDescent="0.25"/>
    <row r="35" ht="19.5" customHeight="1" x14ac:dyDescent="0.25"/>
    <row r="36" ht="19.5" customHeight="1" x14ac:dyDescent="0.25"/>
    <row r="37" ht="25.5" customHeight="1" x14ac:dyDescent="0.25"/>
    <row r="38" ht="25.5" customHeight="1" x14ac:dyDescent="0.25"/>
    <row r="39" ht="24" customHeight="1" x14ac:dyDescent="0.25"/>
    <row r="40" ht="24" customHeight="1" x14ac:dyDescent="0.25"/>
    <row r="41" ht="19.5" customHeight="1" x14ac:dyDescent="0.25"/>
    <row r="42" ht="19.5" customHeight="1" x14ac:dyDescent="0.25"/>
    <row r="43" ht="25.5" customHeight="1" x14ac:dyDescent="0.25"/>
    <row r="44" ht="25.5" customHeight="1" x14ac:dyDescent="0.25"/>
    <row r="45" ht="31.5" customHeight="1" x14ac:dyDescent="0.25"/>
    <row r="46" ht="31.5" customHeight="1" x14ac:dyDescent="0.25"/>
    <row r="47" ht="28.5" customHeight="1" x14ac:dyDescent="0.25"/>
    <row r="48" ht="22.5" customHeight="1" x14ac:dyDescent="0.25"/>
    <row r="49" ht="26.25" customHeight="1" x14ac:dyDescent="0.25"/>
    <row r="50" ht="26.25" customHeight="1" x14ac:dyDescent="0.25"/>
    <row r="51" ht="21.75" customHeight="1" x14ac:dyDescent="0.25"/>
    <row r="53" ht="33" customHeight="1" x14ac:dyDescent="0.25"/>
    <row r="54" ht="33" customHeight="1" x14ac:dyDescent="0.25"/>
    <row r="55" ht="26.25" customHeight="1" x14ac:dyDescent="0.25"/>
    <row r="57" ht="26.25" customHeight="1" x14ac:dyDescent="0.25"/>
    <row r="59" ht="33" customHeight="1" x14ac:dyDescent="0.25"/>
    <row r="61" ht="26.25" customHeight="1" x14ac:dyDescent="0.25"/>
    <row r="62" ht="13.5" customHeight="1" x14ac:dyDescent="0.25"/>
    <row r="63" ht="32.25" customHeight="1" x14ac:dyDescent="0.25"/>
    <row r="64" ht="15" customHeight="1" x14ac:dyDescent="0.25"/>
    <row r="65" ht="47.25" customHeight="1" x14ac:dyDescent="0.25"/>
    <row r="66" ht="26.25" customHeight="1" x14ac:dyDescent="0.25"/>
    <row r="67" ht="59.25" customHeight="1" x14ac:dyDescent="0.25"/>
    <row r="68" ht="24" customHeight="1" x14ac:dyDescent="0.25"/>
    <row r="69" ht="36" customHeight="1" x14ac:dyDescent="0.25"/>
    <row r="70" ht="23.25" customHeight="1" x14ac:dyDescent="0.25"/>
    <row r="71" ht="60.95" customHeight="1" x14ac:dyDescent="0.25"/>
    <row r="72" ht="21" customHeight="1" x14ac:dyDescent="0.25"/>
    <row r="73" ht="28.5" customHeight="1" x14ac:dyDescent="0.25"/>
    <row r="74" ht="28.5" customHeight="1" x14ac:dyDescent="0.25"/>
    <row r="75" ht="29.25" customHeight="1" x14ac:dyDescent="0.25"/>
    <row r="76" ht="29.25" customHeight="1" x14ac:dyDescent="0.25"/>
    <row r="77" ht="60.95" customHeight="1" x14ac:dyDescent="0.25"/>
    <row r="78" ht="34.5" customHeight="1" x14ac:dyDescent="0.25"/>
    <row r="79" ht="30" customHeight="1" x14ac:dyDescent="0.25"/>
    <row r="80" ht="30" customHeight="1" x14ac:dyDescent="0.25"/>
    <row r="81" ht="23.25" customHeight="1" x14ac:dyDescent="0.25"/>
    <row r="82" ht="27.75" customHeight="1" x14ac:dyDescent="0.25"/>
    <row r="83" ht="40.5" customHeight="1" x14ac:dyDescent="0.25"/>
    <row r="84" ht="27.75" customHeight="1" x14ac:dyDescent="0.25"/>
    <row r="85" ht="46.5" customHeight="1" x14ac:dyDescent="0.25"/>
    <row r="86" ht="26.25" customHeight="1" x14ac:dyDescent="0.25"/>
    <row r="87" ht="46.5" customHeight="1" x14ac:dyDescent="0.25"/>
    <row r="88" ht="40.5" customHeight="1" x14ac:dyDescent="0.25"/>
    <row r="89" ht="35.25" customHeight="1" x14ac:dyDescent="0.25"/>
    <row r="90" ht="40.5" customHeight="1" x14ac:dyDescent="0.25"/>
    <row r="91" ht="20.25" customHeight="1" x14ac:dyDescent="0.25"/>
    <row r="92" ht="20.25" customHeight="1" x14ac:dyDescent="0.25"/>
    <row r="93" ht="20.25" customHeight="1" x14ac:dyDescent="0.25"/>
    <row r="94" ht="40.5" customHeight="1" x14ac:dyDescent="0.25"/>
    <row r="95" ht="28.5" customHeight="1" x14ac:dyDescent="0.25"/>
    <row r="96" ht="45" customHeight="1" x14ac:dyDescent="0.25"/>
    <row r="97" ht="37.5" customHeight="1" x14ac:dyDescent="0.25"/>
    <row r="98" ht="23.25" customHeight="1" x14ac:dyDescent="0.25"/>
    <row r="99" ht="23.25" customHeight="1" x14ac:dyDescent="0.25"/>
    <row r="100" ht="23.25" customHeight="1" x14ac:dyDescent="0.25"/>
    <row r="125" spans="4:9" x14ac:dyDescent="0.25">
      <c r="D125" s="179"/>
      <c r="E125" s="179"/>
      <c r="F125" s="179"/>
      <c r="G125" s="179"/>
      <c r="H125" s="179"/>
      <c r="I125" s="179"/>
    </row>
  </sheetData>
  <protectedRanges>
    <protectedRange sqref="D19:I21" name="Oblast1"/>
  </protectedRanges>
  <mergeCells count="4">
    <mergeCell ref="C11:J11"/>
    <mergeCell ref="C23:I23"/>
    <mergeCell ref="C22:J22"/>
    <mergeCell ref="C12:I12"/>
  </mergeCells>
  <dataValidations count="1">
    <dataValidation type="decimal" operator="greaterThanOrEqual" allowBlank="1" showInputMessage="1" showErrorMessage="1" sqref="D19:H21" xr:uid="{00000000-0002-0000-0900-000000000000}">
      <formula1>0</formula1>
    </dataValidation>
  </dataValidations>
  <pageMargins left="0.70866141732283472" right="0.70866141732283472" top="0.78740157480314965" bottom="0.78740157480314965"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Úvod</vt:lpstr>
      <vt:lpstr>základní informace</vt:lpstr>
      <vt:lpstr>náklady A,T</vt:lpstr>
      <vt:lpstr>náklady P</vt:lpstr>
      <vt:lpstr>výnosy</vt:lpstr>
      <vt:lpstr>Fakultativní činnosti</vt:lpstr>
      <vt:lpstr>Zdravotní péče</vt:lpstr>
      <vt:lpstr>kontrolní součet</vt:lpstr>
      <vt:lpstr>úvazky-úhrady</vt:lpstr>
      <vt:lpstr>závěr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Houžvička Petr</cp:lastModifiedBy>
  <cp:revision/>
  <dcterms:created xsi:type="dcterms:W3CDTF">2019-01-25T09:52:16Z</dcterms:created>
  <dcterms:modified xsi:type="dcterms:W3CDTF">2025-03-14T08:43:23Z</dcterms:modified>
  <cp:category/>
  <cp:contentStatus/>
</cp:coreProperties>
</file>